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0" tabRatio="458" activeTab="0"/>
  </bookViews>
  <sheets>
    <sheet name="Přihláška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Kralova, Tana [JNJCZ]</author>
  </authors>
  <commentList>
    <comment ref="AA20" authorId="0">
      <text>
        <r>
          <rPr>
            <b/>
            <sz val="9"/>
            <rFont val="Tahoma"/>
            <family val="2"/>
          </rPr>
          <t>Kralova, Tana [JNJCZ]:</t>
        </r>
        <r>
          <rPr>
            <sz val="9"/>
            <rFont val="Tahoma"/>
            <family val="2"/>
          </rPr>
          <t xml:space="preserve">
původně SVI
</t>
        </r>
      </text>
    </comment>
    <comment ref="Z19" authorId="0">
      <text>
        <r>
          <rPr>
            <b/>
            <sz val="9"/>
            <rFont val="Tahoma"/>
            <family val="2"/>
          </rPr>
          <t>Kralova, Tana [JNJCZ]:</t>
        </r>
        <r>
          <rPr>
            <sz val="9"/>
            <rFont val="Tahoma"/>
            <family val="2"/>
          </rPr>
          <t xml:space="preserve">
původně SVI
</t>
        </r>
      </text>
    </comment>
    <comment ref="U1" authorId="0">
      <text>
        <r>
          <rPr>
            <sz val="9"/>
            <rFont val="Tahoma"/>
            <family val="2"/>
          </rPr>
          <t xml:space="preserve">
Výrobce</t>
        </r>
      </text>
    </comment>
  </commentList>
</comments>
</file>

<file path=xl/sharedStrings.xml><?xml version="1.0" encoding="utf-8"?>
<sst xmlns="http://schemas.openxmlformats.org/spreadsheetml/2006/main" count="738" uniqueCount="626">
  <si>
    <t>Seňorio de Bocos</t>
  </si>
  <si>
    <t>Klenar Estate</t>
  </si>
  <si>
    <t>14 Hands</t>
  </si>
  <si>
    <t>Cambria winery</t>
  </si>
  <si>
    <t>1.1</t>
  </si>
  <si>
    <t>1.2</t>
  </si>
  <si>
    <t>1.3</t>
  </si>
  <si>
    <t>1.4</t>
  </si>
  <si>
    <t>1.5</t>
  </si>
  <si>
    <t>1.6</t>
  </si>
  <si>
    <t>Přírodně sladká vína nad 45 g zb. cukru</t>
  </si>
  <si>
    <t>1.7</t>
  </si>
  <si>
    <t>1.7 Přírodně sladká vína nad 45 g zb. cukru</t>
  </si>
  <si>
    <t>Bílá cuvée</t>
  </si>
  <si>
    <t>1.8</t>
  </si>
  <si>
    <t>2.1</t>
  </si>
  <si>
    <t>2.2</t>
  </si>
  <si>
    <t>2.3</t>
  </si>
  <si>
    <t>Châteauneuf-du-Pape</t>
  </si>
  <si>
    <t>2.4</t>
  </si>
  <si>
    <t>2.5</t>
  </si>
  <si>
    <t>Šumivá a perlivá vína</t>
  </si>
  <si>
    <t>2.6</t>
  </si>
  <si>
    <t>2.7</t>
  </si>
  <si>
    <t>Bílá jednoodrůdová vína</t>
  </si>
  <si>
    <t>2.8</t>
  </si>
  <si>
    <t>3.1</t>
  </si>
  <si>
    <t>3.2</t>
  </si>
  <si>
    <t>Cabernet Sauvignon (+ cuvée min. 50 % Cab. Sauvignon)</t>
  </si>
  <si>
    <t>3.3</t>
  </si>
  <si>
    <t>3.3 Cabernet Sauvignon (+ cuvée min. 50 % Cab. Sauvignon)</t>
  </si>
  <si>
    <t>3.4</t>
  </si>
  <si>
    <t>3.5</t>
  </si>
  <si>
    <t>3.6</t>
  </si>
  <si>
    <t>3.7</t>
  </si>
  <si>
    <t>Červená cuvée</t>
  </si>
  <si>
    <t>3.8</t>
  </si>
  <si>
    <t>4.1</t>
  </si>
  <si>
    <t>4.2</t>
  </si>
  <si>
    <t>4.3</t>
  </si>
  <si>
    <t>Merlot (+ cuvée min. 50 % Merlot)</t>
  </si>
  <si>
    <t>4.4</t>
  </si>
  <si>
    <t>4.4 Merlot (+ cuvée min. 50 % Merlot)</t>
  </si>
  <si>
    <t>4.5</t>
  </si>
  <si>
    <t>4.6</t>
  </si>
  <si>
    <t>4.7</t>
  </si>
  <si>
    <t>Červená jednoodrůdová vína</t>
  </si>
  <si>
    <t>4.8</t>
  </si>
  <si>
    <t>Nový soutěžící - Zadejte název</t>
  </si>
  <si>
    <t>Argentina</t>
  </si>
  <si>
    <t>Austrálie</t>
  </si>
  <si>
    <t>Česká republika</t>
  </si>
  <si>
    <t>Francie</t>
  </si>
  <si>
    <t>Chile</t>
  </si>
  <si>
    <t>Itálie</t>
  </si>
  <si>
    <t>Izrael</t>
  </si>
  <si>
    <t>Jižní Afrika</t>
  </si>
  <si>
    <t>Maďarsko</t>
  </si>
  <si>
    <t>Makedonie</t>
  </si>
  <si>
    <t>Německo</t>
  </si>
  <si>
    <t>Nový Zéland</t>
  </si>
  <si>
    <t>Portugalsko</t>
  </si>
  <si>
    <t>Rakousko</t>
  </si>
  <si>
    <t>Slovensko</t>
  </si>
  <si>
    <t>SLV</t>
  </si>
  <si>
    <t>Slovinsko</t>
  </si>
  <si>
    <t>Spojené státy americké</t>
  </si>
  <si>
    <t>Španělsko</t>
  </si>
  <si>
    <t>Kanada</t>
  </si>
  <si>
    <t>Brazílie</t>
  </si>
  <si>
    <t>Kod země</t>
  </si>
  <si>
    <t>e-mail</t>
  </si>
  <si>
    <t>email</t>
  </si>
  <si>
    <t xml:space="preserve">Přihlašovatel </t>
  </si>
  <si>
    <t/>
  </si>
  <si>
    <r>
      <t>Cena</t>
    </r>
    <r>
      <rPr>
        <sz val="10"/>
        <color indexed="8"/>
        <rFont val="Arial"/>
        <family val="2"/>
      </rPr>
      <t xml:space="preserve">: uvádějte </t>
    </r>
    <r>
      <rPr>
        <b/>
        <sz val="10"/>
        <color indexed="8"/>
        <rFont val="Arial"/>
        <family val="2"/>
      </rPr>
      <t>MO</t>
    </r>
    <r>
      <rPr>
        <sz val="10"/>
        <color indexed="8"/>
        <rFont val="Arial"/>
        <family val="2"/>
      </rPr>
      <t xml:space="preserve"> cenu vína</t>
    </r>
    <r>
      <rPr>
        <b/>
        <sz val="10"/>
        <color indexed="8"/>
        <rFont val="Arial"/>
        <family val="2"/>
      </rPr>
      <t xml:space="preserve"> včetně</t>
    </r>
    <r>
      <rPr>
        <sz val="10"/>
        <color indexed="8"/>
        <rFont val="Arial"/>
        <family val="2"/>
      </rPr>
      <t xml:space="preserve"> DPH, nebo VOC včetně DPH x koeficient 1,3
</t>
    </r>
  </si>
  <si>
    <r>
      <t>Velikost šarže</t>
    </r>
    <r>
      <rPr>
        <sz val="10"/>
        <color indexed="8"/>
        <rFont val="Arial"/>
        <family val="2"/>
      </rPr>
      <t>: počet vyrobených nebo dovezených lahví</t>
    </r>
  </si>
  <si>
    <t>Kontaktní osoba: Jméno a příjmení</t>
  </si>
  <si>
    <t>Fakturační adresa: Ulice, č. p.</t>
  </si>
  <si>
    <t>Béres</t>
  </si>
  <si>
    <t>Vinorum</t>
  </si>
  <si>
    <t>Figula</t>
  </si>
  <si>
    <t>Konyári</t>
  </si>
  <si>
    <t>Sauska</t>
  </si>
  <si>
    <t>Szent Tamás Kft.</t>
  </si>
  <si>
    <t>Thummerer Pince Kft.</t>
  </si>
  <si>
    <t>Cremaschi Furlotti</t>
  </si>
  <si>
    <t>Emiliana Vineyards</t>
  </si>
  <si>
    <t>Viňa Tabalí</t>
  </si>
  <si>
    <t xml:space="preserve">Heros vino </t>
  </si>
  <si>
    <t>Barbera</t>
  </si>
  <si>
    <t xml:space="preserve">Adriano </t>
  </si>
  <si>
    <t>Nebbiolo</t>
  </si>
  <si>
    <t>Az. Agr. Gioso</t>
  </si>
  <si>
    <t>Az. Agr. Mauro Sebaste</t>
  </si>
  <si>
    <t>Bava</t>
  </si>
  <si>
    <t>Lesa</t>
  </si>
  <si>
    <t>Beccaria Davide</t>
  </si>
  <si>
    <t>Ca Rugate</t>
  </si>
  <si>
    <t>Vino Markuzzi</t>
  </si>
  <si>
    <t>Ca'da Meo</t>
  </si>
  <si>
    <t>Caldora vini</t>
  </si>
  <si>
    <t>Cascina Ciapat di Bertello</t>
  </si>
  <si>
    <t>Castel Sallegg</t>
  </si>
  <si>
    <t>Delpero</t>
  </si>
  <si>
    <t>Domìni Veneti</t>
  </si>
  <si>
    <t>Falkenstein</t>
  </si>
  <si>
    <t>Vino Vino Vino</t>
  </si>
  <si>
    <t>Ferragu´</t>
  </si>
  <si>
    <t>Fina Vini</t>
  </si>
  <si>
    <t>Fontemorsi</t>
  </si>
  <si>
    <t>Furlan Vini</t>
  </si>
  <si>
    <t>Gigi Bianco</t>
  </si>
  <si>
    <t>Jermann</t>
  </si>
  <si>
    <t>La Marca</t>
  </si>
  <si>
    <t>La Tartufaia - Giulia Negri</t>
  </si>
  <si>
    <t>Lis Neris</t>
  </si>
  <si>
    <t>Marco Felluga</t>
  </si>
  <si>
    <t>Marchesi di Gresy</t>
  </si>
  <si>
    <t>Mauro Molino</t>
  </si>
  <si>
    <t>Mauro Sebaste</t>
  </si>
  <si>
    <t>Montalbera</t>
  </si>
  <si>
    <t>Nals Margreid</t>
  </si>
  <si>
    <t>Nicolis</t>
  </si>
  <si>
    <t>Oreste Buzio</t>
  </si>
  <si>
    <t>Pira Giorgio</t>
  </si>
  <si>
    <t>Produttori del Barbaresco</t>
  </si>
  <si>
    <t>Renato Ratti</t>
  </si>
  <si>
    <t>Roeno di Fugatti</t>
  </si>
  <si>
    <t>Sensi Vigne e Vini</t>
  </si>
  <si>
    <t>Serradenari</t>
  </si>
  <si>
    <t>St.Pauls</t>
  </si>
  <si>
    <t>Tenuta Rocca</t>
  </si>
  <si>
    <t>Toros Franco</t>
  </si>
  <si>
    <t>Vigna Traverso</t>
  </si>
  <si>
    <t>Vigneti del Vulture</t>
  </si>
  <si>
    <t>Villa Felice</t>
  </si>
  <si>
    <t>Vinicola Serena</t>
  </si>
  <si>
    <t>Oude Kaap</t>
  </si>
  <si>
    <t>Vojtěch Vejvoda - neobyčejná vína</t>
  </si>
  <si>
    <t>Kim Crawford</t>
  </si>
  <si>
    <t>Accolade</t>
  </si>
  <si>
    <t>Birgit Eichinger</t>
  </si>
  <si>
    <t>Breitenfelder</t>
  </si>
  <si>
    <t>Diem</t>
  </si>
  <si>
    <t>Dockner</t>
  </si>
  <si>
    <t>Fritsch</t>
  </si>
  <si>
    <t>Högl</t>
  </si>
  <si>
    <t>Leberl</t>
  </si>
  <si>
    <t>Mantlerhof</t>
  </si>
  <si>
    <t>Tinhof</t>
  </si>
  <si>
    <t>Weingut Brandl</t>
  </si>
  <si>
    <t xml:space="preserve">rakouska-vina </t>
  </si>
  <si>
    <t>Weingut Denk</t>
  </si>
  <si>
    <t>Weingut Familie Weber</t>
  </si>
  <si>
    <t>Weingut Franz und Christina Netzl</t>
  </si>
  <si>
    <t>Weingut Gerhard und Brigitte Pittnauer</t>
  </si>
  <si>
    <t>Weingut Hagn</t>
  </si>
  <si>
    <t>Weingut Hans Igler</t>
  </si>
  <si>
    <t>Weingut Hiedler</t>
  </si>
  <si>
    <t xml:space="preserve">Weingut Huber </t>
  </si>
  <si>
    <t>Weingut Markowitsch</t>
  </si>
  <si>
    <t>Weingut Matthias und Ilse Gsellmann</t>
  </si>
  <si>
    <t>Weingut Steininger</t>
  </si>
  <si>
    <t>Weixelbaum</t>
  </si>
  <si>
    <t>Welkovits</t>
  </si>
  <si>
    <t>Ing. Majtán</t>
  </si>
  <si>
    <t>Vinárstvo 1961 Lacko &amp; Majtán</t>
  </si>
  <si>
    <t>Aalto Bodegas y Vinedos</t>
  </si>
  <si>
    <t xml:space="preserve">Best Wines Slovakia </t>
  </si>
  <si>
    <t>Agro de BAZÁN</t>
  </si>
  <si>
    <t>Alonso Del Yerro</t>
  </si>
  <si>
    <t>Berdié</t>
  </si>
  <si>
    <t>Bodega Vina Guarena</t>
  </si>
  <si>
    <t>Bodegas Hispano Suizas</t>
  </si>
  <si>
    <t>BMC Brno</t>
  </si>
  <si>
    <t>Bodegas Mano &amp; Mano</t>
  </si>
  <si>
    <t>Bodegas Mauro</t>
  </si>
  <si>
    <t>Bodegas Maurodos</t>
  </si>
  <si>
    <t>Bodegas Murviedro</t>
  </si>
  <si>
    <t>Bodegas y Viňedos Codorniu Raventós</t>
  </si>
  <si>
    <t>Briego Bodegas</t>
  </si>
  <si>
    <t>Cristo de la Vega</t>
  </si>
  <si>
    <t>Giró Ribot</t>
  </si>
  <si>
    <t>Marques de Gelida</t>
  </si>
  <si>
    <t>Mont Marcal Vinicola</t>
  </si>
  <si>
    <t>Raventós i Blanc</t>
  </si>
  <si>
    <t>SARL Jean Luc Baldès</t>
  </si>
  <si>
    <t>Clos Triguedina</t>
  </si>
  <si>
    <t>Zweigeltrebe</t>
  </si>
  <si>
    <t>Weingut Wendelin</t>
  </si>
  <si>
    <t>Fortifikovaná vína</t>
  </si>
  <si>
    <t>Quinta do Sagrado</t>
  </si>
  <si>
    <t>Quinta do Tedo</t>
  </si>
  <si>
    <t>ORTAS</t>
  </si>
  <si>
    <t>Kategorie</t>
  </si>
  <si>
    <t>kolo</t>
  </si>
  <si>
    <t>Tempranillo</t>
  </si>
  <si>
    <t>Chardonnay</t>
  </si>
  <si>
    <t>Adveal</t>
  </si>
  <si>
    <t>Pinot Gris</t>
  </si>
  <si>
    <t>United Brands</t>
  </si>
  <si>
    <t>Atamisque</t>
  </si>
  <si>
    <t>La Caoba</t>
  </si>
  <si>
    <t>Shiraz</t>
  </si>
  <si>
    <t>Mount Langhi Ghiran</t>
  </si>
  <si>
    <t>Rosé</t>
  </si>
  <si>
    <t>Ostrau</t>
  </si>
  <si>
    <t>Treasury Wine Estate</t>
  </si>
  <si>
    <t>Xanadu winery</t>
  </si>
  <si>
    <t>Pinot Noir</t>
  </si>
  <si>
    <t>Miolo</t>
  </si>
  <si>
    <t xml:space="preserve">Cosmopolitan Brazilian Wines </t>
  </si>
  <si>
    <t>BRA</t>
  </si>
  <si>
    <t>SALTON</t>
  </si>
  <si>
    <t>Riesling</t>
  </si>
  <si>
    <t>Frankovka</t>
  </si>
  <si>
    <t>Tramín</t>
  </si>
  <si>
    <t>Pinot Blanc</t>
  </si>
  <si>
    <t>E.MI.Vino E.Blahůšková</t>
  </si>
  <si>
    <t>Muškát</t>
  </si>
  <si>
    <t>Svatovavřinecké</t>
  </si>
  <si>
    <t xml:space="preserve">Chateau Bzenec </t>
  </si>
  <si>
    <t>Müller Thurgau</t>
  </si>
  <si>
    <t>Jan Balga Tvrdonice pro VINAŘSTVÍ SVOBODA MIKULOV</t>
  </si>
  <si>
    <t xml:space="preserve">Vinařství Svoboda Mikulov </t>
  </si>
  <si>
    <t>black print</t>
  </si>
  <si>
    <t>VINOHRAD CZ</t>
  </si>
  <si>
    <t>Champagne</t>
  </si>
  <si>
    <t>Alfred Gratien</t>
  </si>
  <si>
    <t>Brac de la Perriere</t>
  </si>
  <si>
    <t xml:space="preserve">Cave de Tain </t>
  </si>
  <si>
    <t>Decelle-Villa</t>
  </si>
  <si>
    <t>Český archiv vin</t>
  </si>
  <si>
    <t>Domaine Bernard Moreau</t>
  </si>
  <si>
    <t>Domaine de Beaurenard</t>
  </si>
  <si>
    <t>Domaine des Varoilles</t>
  </si>
  <si>
    <t>JUDr. Ježek</t>
  </si>
  <si>
    <t>Domaine du Tunnel</t>
  </si>
  <si>
    <t>Domaine Francois Buffet</t>
  </si>
  <si>
    <t>Domaine Gilles</t>
  </si>
  <si>
    <t>Domaine Houchart</t>
  </si>
  <si>
    <t>Domaine Christophe Camu</t>
  </si>
  <si>
    <t>Domaine Maby</t>
  </si>
  <si>
    <t>Domaine Maratray Dubreuil</t>
  </si>
  <si>
    <t>Domaine Michel Noëllat et Fils</t>
  </si>
  <si>
    <t>Faury</t>
  </si>
  <si>
    <t>Francois Martenot</t>
  </si>
  <si>
    <t>Gaec</t>
  </si>
  <si>
    <t>Gremillet Champagne</t>
  </si>
  <si>
    <t>Hauller</t>
  </si>
  <si>
    <t>Champagne Bauget Jouette</t>
  </si>
  <si>
    <t>Champagne Louis Barthelemy</t>
  </si>
  <si>
    <t>Chanson Pére &amp; Fils</t>
  </si>
  <si>
    <t>Chateau du Cray</t>
  </si>
  <si>
    <t>Jaillance</t>
  </si>
  <si>
    <t>Jean Dumangin</t>
  </si>
  <si>
    <t>Jean Grivot</t>
  </si>
  <si>
    <t>Jerome Quiot</t>
  </si>
  <si>
    <t>La Pousse d´Or</t>
  </si>
  <si>
    <t>Landmann</t>
  </si>
  <si>
    <t>Louis Moreau</t>
  </si>
  <si>
    <t>Mas de Daumas Gassac</t>
  </si>
  <si>
    <t>Ogier Caves des Papes</t>
  </si>
  <si>
    <t>Pascal &amp; Nicolas Reverdy</t>
  </si>
  <si>
    <t>Paul Pillot</t>
  </si>
  <si>
    <t>Philippe Leclerc</t>
  </si>
  <si>
    <t xml:space="preserve">Tribaut Schloesser </t>
  </si>
  <si>
    <t>Castell</t>
  </si>
  <si>
    <t>Dr.Pauly-Bergweiler</t>
  </si>
  <si>
    <t>Dreissigacker</t>
  </si>
  <si>
    <t>OHMS</t>
  </si>
  <si>
    <t>FAFIAVIN</t>
  </si>
  <si>
    <t>Georg Mosbacher</t>
  </si>
  <si>
    <t>Gut Hermannsberg</t>
  </si>
  <si>
    <t>Lothar Kettern</t>
  </si>
  <si>
    <t>Louis Klein, Traben-Trarbach</t>
  </si>
  <si>
    <t>Margarethenhof</t>
  </si>
  <si>
    <t>Michael Trosen, Krov</t>
  </si>
  <si>
    <t>Schloss Vollrads</t>
  </si>
  <si>
    <t>Riesling &amp; Co</t>
  </si>
  <si>
    <t>Mama marketing</t>
  </si>
  <si>
    <t>Weingut Dr. Kauer</t>
  </si>
  <si>
    <t>Vinonaut.cz - Ivan Dramlitsch</t>
  </si>
  <si>
    <t>Weingut Frank Brohl</t>
  </si>
  <si>
    <t>CCPlan</t>
  </si>
  <si>
    <t>Weingut Karl Erbes</t>
  </si>
  <si>
    <t>Weingut Nik Weis St. Urbans-Hof</t>
  </si>
  <si>
    <t>Weingut Petri</t>
  </si>
  <si>
    <t>Weingut Ulrich Schumann</t>
  </si>
  <si>
    <t>3.4 Shiraz</t>
  </si>
  <si>
    <t>3.5 Nebbiolo</t>
  </si>
  <si>
    <t>3.6 Zweigeltrebe</t>
  </si>
  <si>
    <t>3.7 Champagne</t>
  </si>
  <si>
    <t>3.8 Červená cuvée</t>
  </si>
  <si>
    <t xml:space="preserve"> </t>
  </si>
  <si>
    <t>4. KOLO</t>
  </si>
  <si>
    <t>4.1 Sauvignon</t>
  </si>
  <si>
    <t>4.2 Veltlínské zelené</t>
  </si>
  <si>
    <t>4.3 Ryzlink vlašský</t>
  </si>
  <si>
    <t>4.5 Sangiovese</t>
  </si>
  <si>
    <t>4.6 Malbec</t>
  </si>
  <si>
    <t>4.7 Fortifikovaná vína</t>
  </si>
  <si>
    <t>4.8 Červená jednoodrůdová vína</t>
  </si>
  <si>
    <t>Soutěžící</t>
  </si>
  <si>
    <t>Kupmeto CZ</t>
  </si>
  <si>
    <t>Umathum</t>
  </si>
  <si>
    <t>Vino Handl</t>
  </si>
  <si>
    <t>VINOM WINE</t>
  </si>
  <si>
    <t>WineWorld</t>
  </si>
  <si>
    <t>Sauvignon</t>
  </si>
  <si>
    <t>Ratio commerce</t>
  </si>
  <si>
    <t>VINOS SANZ</t>
  </si>
  <si>
    <t>Domaine Treuillet</t>
  </si>
  <si>
    <t>RESPONSE MEDIA</t>
  </si>
  <si>
    <t>Jean Moreau &amp; Fils</t>
  </si>
  <si>
    <t>Bon Vivant</t>
  </si>
  <si>
    <t>VinoVinoVino</t>
  </si>
  <si>
    <t>Skoff Original</t>
  </si>
  <si>
    <t xml:space="preserve">AustriaWein </t>
  </si>
  <si>
    <t>WINE4YOU</t>
  </si>
  <si>
    <t>Carlo di Pradis</t>
  </si>
  <si>
    <t>La Botella</t>
  </si>
  <si>
    <t>Long Boat winery</t>
  </si>
  <si>
    <t>Russiz Superiore</t>
  </si>
  <si>
    <t>Vino e Cuore</t>
  </si>
  <si>
    <t>Nobilo</t>
  </si>
  <si>
    <t>Tombalina Wines</t>
  </si>
  <si>
    <t>Phoeba Praha</t>
  </si>
  <si>
    <t>Ptujska Klet</t>
  </si>
  <si>
    <t>Neumayer</t>
  </si>
  <si>
    <t>Veltlínské zelené</t>
  </si>
  <si>
    <t>Weingut Nastl</t>
  </si>
  <si>
    <t>finewine.cz</t>
  </si>
  <si>
    <t>ZILVAR WINES</t>
  </si>
  <si>
    <t>Zull</t>
  </si>
  <si>
    <t>Geyerhof</t>
  </si>
  <si>
    <t>Quantum winery</t>
  </si>
  <si>
    <t>Ryzlink vlašský</t>
  </si>
  <si>
    <t>Pavel Müller Přátelé Pavlova</t>
  </si>
  <si>
    <t>Royal Wine Club</t>
  </si>
  <si>
    <t>Nekrep</t>
  </si>
  <si>
    <t>Vinařství Šebesta</t>
  </si>
  <si>
    <t>Martin Šebesta</t>
  </si>
  <si>
    <t>Tikves Winery</t>
  </si>
  <si>
    <t xml:space="preserve">MAK </t>
  </si>
  <si>
    <t>Konzelmann Winery</t>
  </si>
  <si>
    <t>CAN</t>
  </si>
  <si>
    <t>Chateau d’Abzac</t>
  </si>
  <si>
    <t>Peter Schandl</t>
  </si>
  <si>
    <t>Chateau Bel-Air</t>
  </si>
  <si>
    <t>IZR</t>
  </si>
  <si>
    <t>Tulip Winery</t>
  </si>
  <si>
    <t>Bodegas de Utiel</t>
  </si>
  <si>
    <t>ENO</t>
  </si>
  <si>
    <t>Lakeview Cellars</t>
  </si>
  <si>
    <t>Chateau La Croix Romane</t>
  </si>
  <si>
    <t>Danubian Vintage Vines</t>
  </si>
  <si>
    <t>Pivka Winery</t>
  </si>
  <si>
    <t>Château Haut Chatain</t>
  </si>
  <si>
    <t>Vinařství Glosovi</t>
  </si>
  <si>
    <t>Chateau Bernateau</t>
  </si>
  <si>
    <t>Morande</t>
  </si>
  <si>
    <t>Vicom</t>
  </si>
  <si>
    <t>Snoqualmie</t>
  </si>
  <si>
    <t>Château Gachon</t>
  </si>
  <si>
    <t>Il Borro</t>
  </si>
  <si>
    <t>Sangiovese</t>
  </si>
  <si>
    <t>Tenuta Il Palagio</t>
  </si>
  <si>
    <t>Fattoria di Bagnolo</t>
  </si>
  <si>
    <t>Tenuta Il Palazzo</t>
  </si>
  <si>
    <t>Fattoria Selvapiana</t>
  </si>
  <si>
    <t>Castello Vicchiomaggio</t>
  </si>
  <si>
    <t>Le Panier</t>
  </si>
  <si>
    <t>Molino di Grace</t>
  </si>
  <si>
    <t>Wine´Z</t>
  </si>
  <si>
    <t>Castello Di Cacchiano</t>
  </si>
  <si>
    <t>Castello di Volpaia</t>
  </si>
  <si>
    <t>Ormanni</t>
  </si>
  <si>
    <t>Tenuta la Novella</t>
  </si>
  <si>
    <t>Ambra</t>
  </si>
  <si>
    <t>Josef Budaj</t>
  </si>
  <si>
    <t>Cordella</t>
  </si>
  <si>
    <t>Le Berne</t>
  </si>
  <si>
    <t>Talenti</t>
  </si>
  <si>
    <t>Boscarelli</t>
  </si>
  <si>
    <t>Pian dell Orino</t>
  </si>
  <si>
    <t>Caiarossa</t>
  </si>
  <si>
    <t>Piaggia</t>
  </si>
  <si>
    <t>Cupano</t>
  </si>
  <si>
    <t>Salustri</t>
  </si>
  <si>
    <t>Tiberini</t>
  </si>
  <si>
    <t>Cantina DEI</t>
  </si>
  <si>
    <t>Talosa</t>
  </si>
  <si>
    <t>Tenuta Valdipiata</t>
  </si>
  <si>
    <t>Fattoria di Palazzo Vecchio</t>
  </si>
  <si>
    <t>VPV Praha</t>
  </si>
  <si>
    <t>Caprili</t>
  </si>
  <si>
    <t>Abbadia Ardenga</t>
  </si>
  <si>
    <t>La Fornace</t>
  </si>
  <si>
    <t>Tenuta Fanti</t>
  </si>
  <si>
    <t>Piombaia</t>
  </si>
  <si>
    <t>Le Macioche</t>
  </si>
  <si>
    <t>La Fiorita</t>
  </si>
  <si>
    <t>La FORTUNA</t>
  </si>
  <si>
    <t>Malbec</t>
  </si>
  <si>
    <t>Bodega Renacer</t>
  </si>
  <si>
    <t>Rijk's Private Cellar</t>
  </si>
  <si>
    <t>JAR</t>
  </si>
  <si>
    <t>Poggio Mandorlo</t>
  </si>
  <si>
    <t>Barton &amp; Guestier</t>
  </si>
  <si>
    <t>Domaine Grand Veneur</t>
  </si>
  <si>
    <t>Fritz Haag</t>
  </si>
  <si>
    <t>Bohemia Canopus</t>
  </si>
  <si>
    <t>Bonnievale Cellar</t>
  </si>
  <si>
    <t>Vinařství Martin Šebesta</t>
  </si>
  <si>
    <t>Schieferberg</t>
  </si>
  <si>
    <t>Amani</t>
  </si>
  <si>
    <t>J. Cattin</t>
  </si>
  <si>
    <t>Colterenzio</t>
  </si>
  <si>
    <t>Yllera Grupo</t>
  </si>
  <si>
    <t>Elderton</t>
  </si>
  <si>
    <t>Krutzler</t>
  </si>
  <si>
    <t>Kendall-Jackson Winery</t>
  </si>
  <si>
    <t>Reisten</t>
  </si>
  <si>
    <t>Geierslay, Wintrich</t>
  </si>
  <si>
    <t>Gotberg</t>
  </si>
  <si>
    <t>Víno Škrobák</t>
  </si>
  <si>
    <t>Vinařství Ludwig</t>
  </si>
  <si>
    <t>VÍNO Mikulov</t>
  </si>
  <si>
    <t>Takler Pince</t>
  </si>
  <si>
    <t>Villebois</t>
  </si>
  <si>
    <t>Bisquert</t>
  </si>
  <si>
    <t xml:space="preserve">Vinium  </t>
  </si>
  <si>
    <t>Weingut Hirsch</t>
  </si>
  <si>
    <t>Jakub Šamšula</t>
  </si>
  <si>
    <t>Markus Huber</t>
  </si>
  <si>
    <t>Chateau Beauchene</t>
  </si>
  <si>
    <t>Domaine Jean Bousquet</t>
  </si>
  <si>
    <t>Schloss Gobelsburg</t>
  </si>
  <si>
    <t>Wither Hills</t>
  </si>
  <si>
    <t>NZE</t>
  </si>
  <si>
    <t>VINO HORT</t>
  </si>
  <si>
    <t>DAVINUS</t>
  </si>
  <si>
    <t>Domaine Fouassier</t>
  </si>
  <si>
    <t>Guicciardini Strozzi</t>
  </si>
  <si>
    <t xml:space="preserve">Rajhradské klášterní </t>
  </si>
  <si>
    <t>Vignobles Dubard</t>
  </si>
  <si>
    <t>Arte Vini</t>
  </si>
  <si>
    <t>Sierra Cantabria</t>
  </si>
  <si>
    <t>Templářské sklepy Čejkovice</t>
  </si>
  <si>
    <t>El Coto de Rioja</t>
  </si>
  <si>
    <t>Cédrick Bardin</t>
  </si>
  <si>
    <t>Polkura</t>
  </si>
  <si>
    <t>Chateau Lednice</t>
  </si>
  <si>
    <t>Vinařství Trpělka &amp; Oulehla</t>
  </si>
  <si>
    <t>Concha y Toro</t>
  </si>
  <si>
    <t>Schweinhardt</t>
  </si>
  <si>
    <t>Vinařství U Kapličky</t>
  </si>
  <si>
    <t>Ornella Molon</t>
  </si>
  <si>
    <t>Petr Bunža</t>
  </si>
  <si>
    <t>Bilton winery</t>
  </si>
  <si>
    <t>Le Colture</t>
  </si>
  <si>
    <t>Mannucci Droandi</t>
  </si>
  <si>
    <t>Vinařství Waldberg Vrbovec</t>
  </si>
  <si>
    <t xml:space="preserve">LGCF </t>
  </si>
  <si>
    <t>Vinařství Pavlov</t>
  </si>
  <si>
    <t>Petr Mokruša</t>
  </si>
  <si>
    <t>PROQIN</t>
  </si>
  <si>
    <t>Telmo Rodriguez</t>
  </si>
  <si>
    <t>Zuazo Gaston</t>
  </si>
  <si>
    <t>Krásná hora</t>
  </si>
  <si>
    <t>Zonin</t>
  </si>
  <si>
    <t>Velkobílovická vína</t>
  </si>
  <si>
    <t>Botanická zahrada Praha</t>
  </si>
  <si>
    <t>Vilém Kraus</t>
  </si>
  <si>
    <t>Weingut Bischel</t>
  </si>
  <si>
    <t>Gerard Bertrand</t>
  </si>
  <si>
    <t>Bodegas Monteabellón</t>
  </si>
  <si>
    <t>Vinařství Veverka</t>
  </si>
  <si>
    <t>Reinhold Haart</t>
  </si>
  <si>
    <t>Weingut Sepp Moser</t>
  </si>
  <si>
    <t>Clarence Dillon Wines</t>
  </si>
  <si>
    <t>Vinařství Kovacs</t>
  </si>
  <si>
    <t>Argento</t>
  </si>
  <si>
    <t>Bodegas Viňa Vilano</t>
  </si>
  <si>
    <t>Vilavin</t>
  </si>
  <si>
    <t>Spier Winecorp</t>
  </si>
  <si>
    <t>Zlati Grič</t>
  </si>
  <si>
    <t>Vinofol</t>
  </si>
  <si>
    <t>Cavit</t>
  </si>
  <si>
    <t>Schloss Lieser</t>
  </si>
  <si>
    <t>Erste + Neue</t>
  </si>
  <si>
    <t>Franco Ivaldi</t>
  </si>
  <si>
    <t>Monte Novo e Figueirinha</t>
  </si>
  <si>
    <t>1. KOLO</t>
  </si>
  <si>
    <t>1.1 Chardonnay</t>
  </si>
  <si>
    <t>1.2 Pinot Blanc</t>
  </si>
  <si>
    <t>1.3 Muškát</t>
  </si>
  <si>
    <t>1.4 Tempranillo</t>
  </si>
  <si>
    <t>1.5 Frankovka</t>
  </si>
  <si>
    <t>1.6 Barbera</t>
  </si>
  <si>
    <t>1.8 Bílá cuvée</t>
  </si>
  <si>
    <t>2. KOLO</t>
  </si>
  <si>
    <t>2.1 Pinot Gris</t>
  </si>
  <si>
    <t>2.2 Tramín</t>
  </si>
  <si>
    <t>2.3 Pinot Noir</t>
  </si>
  <si>
    <t>2.4 Châteauneuf-du-Pape</t>
  </si>
  <si>
    <t>2.5 Svatovavřinecké</t>
  </si>
  <si>
    <t>2.6 Šumivá a perlivá vína</t>
  </si>
  <si>
    <t>2.7 Rosé</t>
  </si>
  <si>
    <t>2.8 Bílá jednoodrůdová vína</t>
  </si>
  <si>
    <t>3. KOLO</t>
  </si>
  <si>
    <t>3.1 Riesling</t>
  </si>
  <si>
    <t>3.2 Müller Thurgau</t>
  </si>
  <si>
    <t>PSČ</t>
  </si>
  <si>
    <t>Město</t>
  </si>
  <si>
    <t>IČ</t>
  </si>
  <si>
    <t>DIČ</t>
  </si>
  <si>
    <t>Telefon</t>
  </si>
  <si>
    <t>Počet vzorků přihlášených do tohoto kola</t>
  </si>
  <si>
    <t>Vzorek</t>
  </si>
  <si>
    <t>Odrůda nebo druh vína</t>
  </si>
  <si>
    <t>Kat</t>
  </si>
  <si>
    <t>Ročník</t>
  </si>
  <si>
    <t>Cukr</t>
  </si>
  <si>
    <t>Alkohol</t>
  </si>
  <si>
    <t>Cena</t>
  </si>
  <si>
    <t>Název vína</t>
  </si>
  <si>
    <t>Výrobce</t>
  </si>
  <si>
    <t>Přihlašovatel</t>
  </si>
  <si>
    <t>Země</t>
  </si>
  <si>
    <t>Oblast</t>
  </si>
  <si>
    <t>Číslo šarže</t>
  </si>
  <si>
    <t>Velikost šarže</t>
  </si>
  <si>
    <t>Odesláním této přihlášky se zavazujeme uhradit soutěžní poplatek ve výši 700 Kč + DPH za každý přihlášený vzorek.</t>
  </si>
  <si>
    <t>Datum</t>
  </si>
  <si>
    <t>Přihláška do soutěže Prague Wine Trophy 2014</t>
  </si>
  <si>
    <t>Sonberk</t>
  </si>
  <si>
    <t>CZE</t>
  </si>
  <si>
    <t>Grans Fassian</t>
  </si>
  <si>
    <t>GER</t>
  </si>
  <si>
    <t>Gerardo Cesari</t>
  </si>
  <si>
    <t>ITA</t>
  </si>
  <si>
    <t>Tenute Niccolai</t>
  </si>
  <si>
    <t>Villa Mt. Eden</t>
  </si>
  <si>
    <t>USA</t>
  </si>
  <si>
    <t>Weingut Geil</t>
  </si>
  <si>
    <t>Francis Ford Coppola Winery</t>
  </si>
  <si>
    <t>Markus Schneider</t>
  </si>
  <si>
    <t>Weingartnerei Aichinger</t>
  </si>
  <si>
    <t>OST</t>
  </si>
  <si>
    <t>Vina Errazuriz</t>
  </si>
  <si>
    <t xml:space="preserve">Habánské Sklepy </t>
  </si>
  <si>
    <t>Yering Station</t>
  </si>
  <si>
    <t>AUS</t>
  </si>
  <si>
    <t>Zámecké vinařství Bzenec</t>
  </si>
  <si>
    <t>Franzinelli Socini Guelfi</t>
  </si>
  <si>
    <t>Charles Wantz</t>
  </si>
  <si>
    <t>FRA</t>
  </si>
  <si>
    <t>Francoise Bedel</t>
  </si>
  <si>
    <t>Azienda Rivetto</t>
  </si>
  <si>
    <t>Andean Vineyards</t>
  </si>
  <si>
    <t>ARG</t>
  </si>
  <si>
    <t>Vinařství LAHOFER</t>
  </si>
  <si>
    <t>Chateau d´Orschwihr</t>
  </si>
  <si>
    <t>Vinselekt Michlovský</t>
  </si>
  <si>
    <t>Vinařství Mikrosvín Mikulov</t>
  </si>
  <si>
    <t>Antonio Sasa</t>
  </si>
  <si>
    <t>Salomon Estate</t>
  </si>
  <si>
    <t>Weinrieder</t>
  </si>
  <si>
    <t>Weingut Max Ferd. Richter</t>
  </si>
  <si>
    <t>Weingut Juris</t>
  </si>
  <si>
    <t>Viña Carmen</t>
  </si>
  <si>
    <t xml:space="preserve">CHIL </t>
  </si>
  <si>
    <t>Kolby</t>
  </si>
  <si>
    <t>BOHEMIA SEKT</t>
  </si>
  <si>
    <t>M. Muller</t>
  </si>
  <si>
    <t>Weingut Anselman</t>
  </si>
  <si>
    <t>Albino Rocca</t>
  </si>
  <si>
    <t>Blasko</t>
  </si>
  <si>
    <t>SLO</t>
  </si>
  <si>
    <t>Domaine Ostertag</t>
  </si>
  <si>
    <t>Bodegas Ontanon</t>
  </si>
  <si>
    <t>SPA</t>
  </si>
  <si>
    <t>Alvaro Domeq</t>
  </si>
  <si>
    <t>Parusso</t>
  </si>
  <si>
    <t>Salomon Undhof</t>
  </si>
  <si>
    <t>Vinařství U Dvou lip</t>
  </si>
  <si>
    <t>GH von Mumm</t>
  </si>
  <si>
    <t>Boeri Alfonso</t>
  </si>
  <si>
    <t>Pierre Amadieu</t>
  </si>
  <si>
    <t>Bodegas Felix Callejo</t>
  </si>
  <si>
    <t>Vinařství Petr Skoupil</t>
  </si>
  <si>
    <t>Weingut Alzinger</t>
  </si>
  <si>
    <t>Joseph Mellot</t>
  </si>
  <si>
    <t>Leo Hillinger</t>
  </si>
  <si>
    <t>Finca La Amalia</t>
  </si>
  <si>
    <t>Vinařství Volařík</t>
  </si>
  <si>
    <t>Vinařství Štěpán Maňák</t>
  </si>
  <si>
    <t>Casa Montes</t>
  </si>
  <si>
    <t>Champagne Gardet</t>
  </si>
  <si>
    <t>Weingut Neustifter</t>
  </si>
  <si>
    <t>Monte Bernardi</t>
  </si>
  <si>
    <t>Tandem</t>
  </si>
  <si>
    <t>Schloss Johannisberg</t>
  </si>
  <si>
    <t>Jean Sipp</t>
  </si>
  <si>
    <t>La Tordera</t>
  </si>
  <si>
    <t>Las Moras</t>
  </si>
  <si>
    <t>Madeira Barbeito</t>
  </si>
  <si>
    <t>POR</t>
  </si>
  <si>
    <t xml:space="preserve">Nové Vinařství </t>
  </si>
  <si>
    <t>Spielberg CZ</t>
  </si>
  <si>
    <t>Michelot</t>
  </si>
  <si>
    <t>Bodega Sottano</t>
  </si>
  <si>
    <t>La Crema Winery</t>
  </si>
  <si>
    <t>Hardys</t>
  </si>
  <si>
    <t>Kosík Vinařství</t>
  </si>
  <si>
    <t>Vinařství Galant</t>
  </si>
  <si>
    <t>Vylyan Pincészet</t>
  </si>
  <si>
    <t>HUN</t>
  </si>
  <si>
    <t>Máté</t>
  </si>
  <si>
    <t>Domaine Moillard</t>
  </si>
  <si>
    <t>Vinařství rodiny Špalkovy</t>
  </si>
  <si>
    <t>Školní statek Mělník</t>
  </si>
  <si>
    <t>René Muré</t>
  </si>
</sst>
</file>

<file path=xl/styles.xml><?xml version="1.0" encoding="utf-8"?>
<styleSheet xmlns="http://schemas.openxmlformats.org/spreadsheetml/2006/main">
  <numFmts count="21">
    <numFmt numFmtId="5" formatCode="#,##0&quot;Kã&quot;;\-#,##0&quot;Kã&quot;"/>
    <numFmt numFmtId="6" formatCode="#,##0&quot;Kã&quot;;[Red]\-#,##0&quot;Kã&quot;"/>
    <numFmt numFmtId="7" formatCode="#,##0.00&quot;Kã&quot;;\-#,##0.00&quot;Kã&quot;"/>
    <numFmt numFmtId="8" formatCode="#,##0.00&quot;Kã&quot;;[Red]\-#,##0.00&quot;Kã&quot;"/>
    <numFmt numFmtId="42" formatCode="_-* #,##0&quot;Kã&quot;_-;\-* #,##0&quot;Kã&quot;_-;_-* &quot;-&quot;&quot;Kã&quot;_-;_-@_-"/>
    <numFmt numFmtId="41" formatCode="_-* #,##0_K_ã_-;\-* #,##0_K_ã_-;_-* &quot;-&quot;_K_ã_-;_-@_-"/>
    <numFmt numFmtId="44" formatCode="_-* #,##0.00&quot;Kã&quot;_-;\-* #,##0.00&quot;Kã&quot;_-;_-* &quot;-&quot;??&quot;Kã&quot;_-;_-@_-"/>
    <numFmt numFmtId="43" formatCode="_-* #,##0.00_K_ã_-;\-* #,##0.00_K_ã_-;_-* &quot;-&quot;??_K_ã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[$Kč-405];[Red]\-#,##0.00\ [$Kč-405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/>
      <top style="thin">
        <color indexed="8"/>
      </top>
      <bottom style="double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/>
      <top/>
      <bottom/>
    </border>
    <border>
      <left/>
      <right style="medium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2" borderId="1" applyNumberFormat="0" applyAlignment="0" applyProtection="0"/>
    <xf numFmtId="0" fontId="20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8" xfId="56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8" xfId="56" applyFont="1" applyFill="1" applyBorder="1" applyAlignment="1" applyProtection="1">
      <alignment horizontal="center" vertical="center" wrapText="1"/>
      <protection locked="0"/>
    </xf>
    <xf numFmtId="0" fontId="4" fillId="0" borderId="19" xfId="56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14" fontId="4" fillId="0" borderId="27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28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6" fillId="0" borderId="30" xfId="0" applyFont="1" applyFill="1" applyBorder="1" applyAlignment="1">
      <alignment vertic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22" xfId="56" applyFont="1" applyFill="1" applyBorder="1" applyAlignment="1" applyProtection="1">
      <alignment horizontal="right" vertical="center"/>
      <protection/>
    </xf>
    <xf numFmtId="0" fontId="1" fillId="0" borderId="22" xfId="56" applyFont="1" applyFill="1" applyBorder="1" applyAlignment="1" applyProtection="1">
      <alignment horizontal="left" vertical="center"/>
      <protection locked="0"/>
    </xf>
    <xf numFmtId="0" fontId="1" fillId="0" borderId="33" xfId="56" applyFont="1" applyFill="1" applyBorder="1" applyAlignment="1" applyProtection="1">
      <alignment horizontal="left" vertical="center"/>
      <protection locked="0"/>
    </xf>
    <xf numFmtId="0" fontId="1" fillId="0" borderId="34" xfId="56" applyFont="1" applyFill="1" applyBorder="1" applyAlignment="1" applyProtection="1">
      <alignment horizontal="center" vertical="center"/>
      <protection/>
    </xf>
    <xf numFmtId="0" fontId="1" fillId="0" borderId="35" xfId="56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right" vertical="center"/>
      <protection locked="0"/>
    </xf>
    <xf numFmtId="0" fontId="4" fillId="0" borderId="51" xfId="0" applyFont="1" applyFill="1" applyBorder="1" applyAlignment="1" applyProtection="1">
      <alignment horizontal="righ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4" fillId="0" borderId="53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right" vertical="center"/>
      <protection locked="0"/>
    </xf>
    <xf numFmtId="0" fontId="4" fillId="0" borderId="37" xfId="0" applyFont="1" applyFill="1" applyBorder="1" applyAlignment="1" applyProtection="1">
      <alignment horizontal="right" vertical="center"/>
      <protection locked="0"/>
    </xf>
    <xf numFmtId="0" fontId="4" fillId="0" borderId="55" xfId="0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0" fontId="1" fillId="0" borderId="56" xfId="0" applyFont="1" applyFill="1" applyBorder="1" applyAlignment="1" applyProtection="1">
      <alignment horizontal="right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56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57" xfId="0" applyFont="1" applyFill="1" applyBorder="1" applyAlignment="1" applyProtection="1">
      <alignment horizontal="left" vertical="center" wrapText="1"/>
      <protection locked="0"/>
    </xf>
    <xf numFmtId="0" fontId="4" fillId="0" borderId="58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right" vertical="center"/>
      <protection locked="0"/>
    </xf>
    <xf numFmtId="0" fontId="4" fillId="0" borderId="60" xfId="0" applyFont="1" applyFill="1" applyBorder="1" applyAlignment="1" applyProtection="1">
      <alignment horizontal="right" vertical="center"/>
      <protection locked="0"/>
    </xf>
    <xf numFmtId="0" fontId="4" fillId="0" borderId="61" xfId="0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4" fillId="0" borderId="22" xfId="0" applyFont="1" applyFill="1" applyBorder="1" applyAlignment="1" applyProtection="1">
      <alignment horizontal="right" vertical="center"/>
      <protection locked="0"/>
    </xf>
    <xf numFmtId="0" fontId="1" fillId="0" borderId="62" xfId="0" applyFont="1" applyFill="1" applyBorder="1" applyAlignment="1" applyProtection="1">
      <alignment horizontal="right" vertical="center"/>
      <protection locked="0"/>
    </xf>
    <xf numFmtId="0" fontId="1" fillId="0" borderId="48" xfId="0" applyFont="1" applyFill="1" applyBorder="1" applyAlignment="1" applyProtection="1">
      <alignment horizontal="right" vertical="center"/>
      <protection locked="0"/>
    </xf>
    <xf numFmtId="0" fontId="1" fillId="0" borderId="63" xfId="0" applyFont="1" applyFill="1" applyBorder="1" applyAlignment="1" applyProtection="1">
      <alignment horizontal="right" vertical="center"/>
      <protection locked="0"/>
    </xf>
    <xf numFmtId="0" fontId="1" fillId="0" borderId="47" xfId="0" applyFont="1" applyFill="1" applyBorder="1" applyAlignment="1" applyProtection="1">
      <alignment horizontal="right" vertical="center"/>
      <protection locked="0"/>
    </xf>
    <xf numFmtId="0" fontId="7" fillId="2" borderId="64" xfId="0" applyFont="1" applyFill="1" applyBorder="1" applyAlignment="1" applyProtection="1">
      <alignment horizontal="left" vertical="center"/>
      <protection locked="0"/>
    </xf>
    <xf numFmtId="0" fontId="7" fillId="2" borderId="65" xfId="0" applyFont="1" applyFill="1" applyBorder="1" applyAlignment="1" applyProtection="1">
      <alignment horizontal="left" vertical="center"/>
      <protection locked="0"/>
    </xf>
    <xf numFmtId="0" fontId="7" fillId="2" borderId="66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center" vertical="center"/>
      <protection locked="0"/>
    </xf>
    <xf numFmtId="0" fontId="8" fillId="2" borderId="68" xfId="0" applyFont="1" applyFill="1" applyBorder="1" applyAlignment="1" applyProtection="1">
      <alignment horizontal="center" vertical="center"/>
      <protection locked="0"/>
    </xf>
    <xf numFmtId="0" fontId="8" fillId="2" borderId="69" xfId="0" applyFont="1" applyFill="1" applyBorder="1" applyAlignment="1" applyProtection="1">
      <alignment horizontal="center" vertical="center"/>
      <protection locked="0"/>
    </xf>
    <xf numFmtId="0" fontId="10" fillId="2" borderId="70" xfId="0" applyFont="1" applyFill="1" applyBorder="1" applyAlignment="1" applyProtection="1">
      <alignment horizontal="center" vertical="center"/>
      <protection locked="0"/>
    </xf>
    <xf numFmtId="0" fontId="10" fillId="2" borderId="7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ální_Lis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  <fill>
        <patternFill patternType="none">
          <bgColor indexed="65"/>
        </patternFill>
      </fill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04"/>
  <sheetViews>
    <sheetView showGridLines="0" tabSelected="1" zoomScalePageLayoutView="0" workbookViewId="0" topLeftCell="A1">
      <selection activeCell="G2" sqref="G2:K2"/>
    </sheetView>
  </sheetViews>
  <sheetFormatPr defaultColWidth="11.421875" defaultRowHeight="15" outlineLevelCol="1"/>
  <cols>
    <col min="1" max="1" width="2.28125" style="67" customWidth="1"/>
    <col min="2" max="2" width="5.421875" style="68" customWidth="1"/>
    <col min="3" max="3" width="15.7109375" style="68" customWidth="1"/>
    <col min="4" max="4" width="7.00390625" style="69" customWidth="1"/>
    <col min="5" max="5" width="7.140625" style="68" customWidth="1"/>
    <col min="6" max="6" width="5.140625" style="68" customWidth="1"/>
    <col min="7" max="7" width="7.7109375" style="68" customWidth="1"/>
    <col min="8" max="8" width="7.00390625" style="68" customWidth="1"/>
    <col min="9" max="9" width="11.00390625" style="68" customWidth="1"/>
    <col min="10" max="10" width="17.7109375" style="68" customWidth="1"/>
    <col min="11" max="11" width="16.00390625" style="68" customWidth="1"/>
    <col min="12" max="12" width="12.28125" style="68" customWidth="1"/>
    <col min="13" max="13" width="7.421875" style="68" customWidth="1"/>
    <col min="14" max="14" width="15.8515625" style="68" customWidth="1"/>
    <col min="15" max="15" width="10.28125" style="68" customWidth="1"/>
    <col min="16" max="16" width="10.421875" style="68" customWidth="1"/>
    <col min="17" max="17" width="21.00390625" style="68" customWidth="1"/>
    <col min="18" max="20" width="9.140625" style="68" customWidth="1"/>
    <col min="21" max="21" width="28.140625" style="11" customWidth="1"/>
    <col min="22" max="22" width="9.140625" style="11" customWidth="1"/>
    <col min="23" max="23" width="29.7109375" style="11" customWidth="1"/>
    <col min="24" max="24" width="9.140625" style="12" customWidth="1"/>
    <col min="25" max="25" width="11.140625" style="12" customWidth="1"/>
    <col min="26" max="26" width="17.421875" style="12" customWidth="1"/>
    <col min="27" max="27" width="9.140625" style="12" customWidth="1"/>
    <col min="28" max="28" width="19.00390625" style="65" customWidth="1" outlineLevel="1"/>
    <col min="29" max="30" width="9.140625" style="65" customWidth="1" outlineLevel="1"/>
    <col min="31" max="31" width="35.421875" style="66" customWidth="1" outlineLevel="1"/>
    <col min="32" max="32" width="9.140625" style="20" customWidth="1"/>
    <col min="33" max="16384" width="9.140625" style="68" customWidth="1"/>
  </cols>
  <sheetData>
    <row r="1" spans="2:32" s="1" customFormat="1" ht="22.5" customHeight="1" thickBot="1">
      <c r="B1" s="116" t="s">
        <v>537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U1" s="2">
        <f>""</f>
      </c>
      <c r="V1" s="3"/>
      <c r="W1" s="2" t="s">
        <v>304</v>
      </c>
      <c r="X1" s="4"/>
      <c r="Y1" s="5">
        <f>""</f>
      </c>
      <c r="Z1" s="5">
        <f>""</f>
      </c>
      <c r="AA1" s="4"/>
      <c r="AB1" s="6">
        <f>""</f>
      </c>
      <c r="AC1" s="6">
        <f>""</f>
      </c>
      <c r="AD1" s="6" t="s">
        <v>196</v>
      </c>
      <c r="AE1" s="7" t="s">
        <v>195</v>
      </c>
      <c r="AF1" s="8"/>
    </row>
    <row r="2" spans="1:32" s="9" customFormat="1" ht="19.5" customHeight="1" thickTop="1">
      <c r="A2" s="1"/>
      <c r="B2" s="117" t="s">
        <v>73</v>
      </c>
      <c r="C2" s="118"/>
      <c r="D2" s="118"/>
      <c r="E2" s="118"/>
      <c r="F2" s="119"/>
      <c r="G2" s="126" t="s">
        <v>304</v>
      </c>
      <c r="H2" s="127"/>
      <c r="I2" s="127"/>
      <c r="J2" s="127"/>
      <c r="K2" s="128"/>
      <c r="L2" s="129" t="s">
        <v>48</v>
      </c>
      <c r="M2" s="129"/>
      <c r="N2" s="129"/>
      <c r="O2" s="129"/>
      <c r="P2" s="130"/>
      <c r="Q2" s="131"/>
      <c r="U2" s="10" t="s">
        <v>2</v>
      </c>
      <c r="V2" s="11"/>
      <c r="W2" s="10" t="s">
        <v>141</v>
      </c>
      <c r="X2" s="12"/>
      <c r="Y2" s="13" t="s">
        <v>49</v>
      </c>
      <c r="Z2" s="14" t="s">
        <v>563</v>
      </c>
      <c r="AA2" s="14"/>
      <c r="AB2" s="15" t="s">
        <v>198</v>
      </c>
      <c r="AC2" s="15" t="s">
        <v>4</v>
      </c>
      <c r="AD2" s="15" t="s">
        <v>495</v>
      </c>
      <c r="AE2" s="16" t="s">
        <v>496</v>
      </c>
      <c r="AF2" s="17"/>
    </row>
    <row r="3" spans="1:32" s="9" customFormat="1" ht="15" customHeight="1">
      <c r="A3" s="1"/>
      <c r="B3" s="102" t="s">
        <v>517</v>
      </c>
      <c r="C3" s="103"/>
      <c r="D3" s="103"/>
      <c r="E3" s="103"/>
      <c r="F3" s="125"/>
      <c r="G3" s="82"/>
      <c r="H3" s="83"/>
      <c r="I3" s="83"/>
      <c r="J3" s="83"/>
      <c r="K3" s="84"/>
      <c r="L3" s="132"/>
      <c r="M3" s="132"/>
      <c r="N3" s="132"/>
      <c r="O3" s="132"/>
      <c r="P3" s="132"/>
      <c r="Q3" s="133"/>
      <c r="U3" s="10" t="s">
        <v>168</v>
      </c>
      <c r="V3" s="11"/>
      <c r="W3" s="10" t="s">
        <v>199</v>
      </c>
      <c r="X3" s="12"/>
      <c r="Y3" s="13" t="s">
        <v>50</v>
      </c>
      <c r="Z3" s="14" t="s">
        <v>555</v>
      </c>
      <c r="AA3" s="14"/>
      <c r="AB3" s="15" t="s">
        <v>218</v>
      </c>
      <c r="AC3" s="15" t="s">
        <v>5</v>
      </c>
      <c r="AD3" s="15" t="s">
        <v>495</v>
      </c>
      <c r="AE3" s="16" t="s">
        <v>497</v>
      </c>
      <c r="AF3" s="17"/>
    </row>
    <row r="4" spans="1:32" s="9" customFormat="1" ht="15" customHeight="1">
      <c r="A4" s="1"/>
      <c r="B4" s="102" t="s">
        <v>72</v>
      </c>
      <c r="C4" s="103"/>
      <c r="D4" s="103"/>
      <c r="E4" s="103"/>
      <c r="F4" s="103"/>
      <c r="G4" s="82"/>
      <c r="H4" s="83"/>
      <c r="I4" s="83"/>
      <c r="J4" s="83"/>
      <c r="K4" s="84"/>
      <c r="L4" s="134"/>
      <c r="M4" s="134"/>
      <c r="N4" s="134"/>
      <c r="O4" s="134"/>
      <c r="P4" s="134"/>
      <c r="Q4" s="135"/>
      <c r="U4" s="10" t="s">
        <v>398</v>
      </c>
      <c r="V4" s="11"/>
      <c r="W4" s="10" t="s">
        <v>448</v>
      </c>
      <c r="X4" s="12"/>
      <c r="Y4" s="1" t="s">
        <v>69</v>
      </c>
      <c r="Z4" s="14" t="s">
        <v>213</v>
      </c>
      <c r="AA4" s="14"/>
      <c r="AB4" s="15" t="s">
        <v>220</v>
      </c>
      <c r="AC4" s="15" t="s">
        <v>6</v>
      </c>
      <c r="AD4" s="15" t="s">
        <v>495</v>
      </c>
      <c r="AE4" s="16" t="s">
        <v>498</v>
      </c>
      <c r="AF4" s="17"/>
    </row>
    <row r="5" spans="1:32" s="9" customFormat="1" ht="15" customHeight="1">
      <c r="A5" s="1"/>
      <c r="B5" s="102" t="s">
        <v>77</v>
      </c>
      <c r="C5" s="103"/>
      <c r="D5" s="103"/>
      <c r="E5" s="103"/>
      <c r="F5" s="103"/>
      <c r="G5" s="82"/>
      <c r="H5" s="83"/>
      <c r="I5" s="83"/>
      <c r="J5" s="83"/>
      <c r="K5" s="84"/>
      <c r="L5" s="134"/>
      <c r="M5" s="134"/>
      <c r="N5" s="134"/>
      <c r="O5" s="134"/>
      <c r="P5" s="134"/>
      <c r="Q5" s="135"/>
      <c r="U5" s="10" t="s">
        <v>91</v>
      </c>
      <c r="V5" s="11"/>
      <c r="W5" s="10" t="s">
        <v>319</v>
      </c>
      <c r="X5" s="12"/>
      <c r="Y5" s="13" t="s">
        <v>51</v>
      </c>
      <c r="Z5" s="14" t="s">
        <v>539</v>
      </c>
      <c r="AA5" s="14"/>
      <c r="AB5" s="15" t="s">
        <v>197</v>
      </c>
      <c r="AC5" s="15" t="s">
        <v>7</v>
      </c>
      <c r="AD5" s="15" t="s">
        <v>495</v>
      </c>
      <c r="AE5" s="16" t="s">
        <v>499</v>
      </c>
      <c r="AF5" s="18"/>
    </row>
    <row r="6" spans="1:32" s="9" customFormat="1" ht="15" customHeight="1" thickBot="1">
      <c r="A6" s="1"/>
      <c r="B6" s="114" t="s">
        <v>519</v>
      </c>
      <c r="C6" s="115"/>
      <c r="D6" s="115"/>
      <c r="E6" s="115"/>
      <c r="F6" s="115"/>
      <c r="G6" s="85"/>
      <c r="H6" s="86"/>
      <c r="I6" s="86"/>
      <c r="J6" s="86"/>
      <c r="K6" s="87"/>
      <c r="L6" s="134"/>
      <c r="M6" s="134"/>
      <c r="N6" s="134"/>
      <c r="O6" s="134"/>
      <c r="P6" s="134"/>
      <c r="Q6" s="135"/>
      <c r="U6" s="10" t="s">
        <v>170</v>
      </c>
      <c r="V6" s="11"/>
      <c r="W6" s="10" t="s">
        <v>169</v>
      </c>
      <c r="X6" s="12"/>
      <c r="Y6" s="13" t="s">
        <v>52</v>
      </c>
      <c r="Z6" s="14" t="s">
        <v>559</v>
      </c>
      <c r="AA6" s="14"/>
      <c r="AB6" s="15" t="s">
        <v>216</v>
      </c>
      <c r="AC6" s="15" t="s">
        <v>8</v>
      </c>
      <c r="AD6" s="15" t="s">
        <v>495</v>
      </c>
      <c r="AE6" s="16" t="s">
        <v>500</v>
      </c>
      <c r="AF6" s="18"/>
    </row>
    <row r="7" spans="1:32" s="20" customFormat="1" ht="15" customHeight="1">
      <c r="A7" s="19"/>
      <c r="B7" s="120" t="s">
        <v>518</v>
      </c>
      <c r="C7" s="121"/>
      <c r="D7" s="121"/>
      <c r="E7" s="121"/>
      <c r="F7" s="121"/>
      <c r="G7" s="88"/>
      <c r="H7" s="89"/>
      <c r="I7" s="89"/>
      <c r="J7" s="89"/>
      <c r="K7" s="90"/>
      <c r="L7" s="134"/>
      <c r="M7" s="134"/>
      <c r="N7" s="134"/>
      <c r="O7" s="134"/>
      <c r="P7" s="134"/>
      <c r="Q7" s="135"/>
      <c r="U7" s="10" t="s">
        <v>579</v>
      </c>
      <c r="V7" s="11"/>
      <c r="W7" s="10" t="s">
        <v>226</v>
      </c>
      <c r="X7" s="12"/>
      <c r="Y7" s="13" t="s">
        <v>53</v>
      </c>
      <c r="Z7" s="14" t="s">
        <v>574</v>
      </c>
      <c r="AA7" s="14"/>
      <c r="AB7" s="15" t="s">
        <v>90</v>
      </c>
      <c r="AC7" s="15" t="s">
        <v>9</v>
      </c>
      <c r="AD7" s="15" t="s">
        <v>495</v>
      </c>
      <c r="AE7" s="16" t="s">
        <v>501</v>
      </c>
      <c r="AF7" s="18"/>
    </row>
    <row r="8" spans="1:32" s="20" customFormat="1" ht="15" customHeight="1">
      <c r="A8" s="19"/>
      <c r="B8" s="122" t="s">
        <v>78</v>
      </c>
      <c r="C8" s="123"/>
      <c r="D8" s="123"/>
      <c r="E8" s="123"/>
      <c r="F8" s="124"/>
      <c r="G8" s="91"/>
      <c r="H8" s="92"/>
      <c r="I8" s="92"/>
      <c r="J8" s="92"/>
      <c r="K8" s="93"/>
      <c r="L8" s="134"/>
      <c r="M8" s="134"/>
      <c r="N8" s="134"/>
      <c r="O8" s="134"/>
      <c r="P8" s="134"/>
      <c r="Q8" s="135"/>
      <c r="U8" s="10" t="s">
        <v>229</v>
      </c>
      <c r="V8" s="11"/>
      <c r="W8" s="10" t="s">
        <v>580</v>
      </c>
      <c r="X8" s="12"/>
      <c r="Y8" s="13" t="s">
        <v>54</v>
      </c>
      <c r="Z8" s="14" t="s">
        <v>543</v>
      </c>
      <c r="AA8" s="14"/>
      <c r="AB8" s="15" t="s">
        <v>10</v>
      </c>
      <c r="AC8" s="15" t="s">
        <v>11</v>
      </c>
      <c r="AD8" s="15" t="s">
        <v>495</v>
      </c>
      <c r="AE8" s="16" t="s">
        <v>12</v>
      </c>
      <c r="AF8" s="17"/>
    </row>
    <row r="9" spans="1:32" s="20" customFormat="1" ht="15" customHeight="1">
      <c r="A9" s="19"/>
      <c r="B9" s="122" t="s">
        <v>515</v>
      </c>
      <c r="C9" s="123"/>
      <c r="D9" s="123"/>
      <c r="E9" s="123"/>
      <c r="F9" s="124"/>
      <c r="G9" s="91"/>
      <c r="H9" s="92"/>
      <c r="I9" s="92"/>
      <c r="J9" s="92"/>
      <c r="K9" s="93"/>
      <c r="L9" s="134"/>
      <c r="M9" s="134"/>
      <c r="N9" s="134"/>
      <c r="O9" s="134"/>
      <c r="P9" s="134"/>
      <c r="Q9" s="135"/>
      <c r="U9" s="10" t="s">
        <v>171</v>
      </c>
      <c r="V9" s="11"/>
      <c r="W9" s="10" t="s">
        <v>175</v>
      </c>
      <c r="X9" s="12"/>
      <c r="Y9" s="13" t="s">
        <v>55</v>
      </c>
      <c r="Z9" s="14" t="s">
        <v>351</v>
      </c>
      <c r="AA9" s="21"/>
      <c r="AB9" s="15" t="s">
        <v>13</v>
      </c>
      <c r="AC9" s="15" t="s">
        <v>14</v>
      </c>
      <c r="AD9" s="15" t="s">
        <v>495</v>
      </c>
      <c r="AE9" s="16" t="s">
        <v>502</v>
      </c>
      <c r="AF9" s="18"/>
    </row>
    <row r="10" spans="1:32" s="9" customFormat="1" ht="15.75" customHeight="1" thickBot="1">
      <c r="A10" s="1"/>
      <c r="B10" s="99" t="s">
        <v>516</v>
      </c>
      <c r="C10" s="100"/>
      <c r="D10" s="100"/>
      <c r="E10" s="100"/>
      <c r="F10" s="101"/>
      <c r="G10" s="79"/>
      <c r="H10" s="80"/>
      <c r="I10" s="80"/>
      <c r="J10" s="80"/>
      <c r="K10" s="81"/>
      <c r="L10" s="136"/>
      <c r="M10" s="136"/>
      <c r="N10" s="136"/>
      <c r="O10" s="136"/>
      <c r="P10" s="136"/>
      <c r="Q10" s="137"/>
      <c r="U10" s="10" t="s">
        <v>585</v>
      </c>
      <c r="V10" s="11"/>
      <c r="W10" s="10" t="s">
        <v>413</v>
      </c>
      <c r="X10" s="12"/>
      <c r="Y10" s="13" t="s">
        <v>56</v>
      </c>
      <c r="Z10" s="14" t="s">
        <v>408</v>
      </c>
      <c r="AA10" s="14"/>
      <c r="AB10" s="15" t="s">
        <v>200</v>
      </c>
      <c r="AC10" s="15" t="s">
        <v>15</v>
      </c>
      <c r="AD10" s="15" t="s">
        <v>503</v>
      </c>
      <c r="AE10" s="16" t="s">
        <v>504</v>
      </c>
      <c r="AF10" s="18"/>
    </row>
    <row r="11" spans="1:32" s="9" customFormat="1" ht="15" thickBot="1">
      <c r="A11" s="1"/>
      <c r="B11" s="22"/>
      <c r="C11" s="22"/>
      <c r="D11" s="22"/>
      <c r="E11" s="22"/>
      <c r="F11" s="23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6"/>
      <c r="U11" s="10" t="s">
        <v>417</v>
      </c>
      <c r="V11" s="11"/>
      <c r="W11" s="10" t="s">
        <v>576</v>
      </c>
      <c r="X11" s="12"/>
      <c r="Y11" s="14" t="s">
        <v>68</v>
      </c>
      <c r="Z11" s="14" t="s">
        <v>347</v>
      </c>
      <c r="AA11" s="14"/>
      <c r="AB11" s="15" t="s">
        <v>217</v>
      </c>
      <c r="AC11" s="15" t="s">
        <v>16</v>
      </c>
      <c r="AD11" s="15" t="s">
        <v>503</v>
      </c>
      <c r="AE11" s="16" t="s">
        <v>505</v>
      </c>
      <c r="AF11" s="17"/>
    </row>
    <row r="12" spans="1:32" s="9" customFormat="1" ht="15" customHeight="1" thickBot="1">
      <c r="A12" s="1"/>
      <c r="B12" s="94" t="s">
        <v>520</v>
      </c>
      <c r="C12" s="95"/>
      <c r="D12" s="95"/>
      <c r="E12" s="95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7"/>
      <c r="Q12" s="98"/>
      <c r="U12" s="10" t="s">
        <v>380</v>
      </c>
      <c r="V12" s="11"/>
      <c r="W12" s="10" t="s">
        <v>316</v>
      </c>
      <c r="X12" s="12"/>
      <c r="Y12" s="13" t="s">
        <v>57</v>
      </c>
      <c r="Z12" s="21" t="s">
        <v>620</v>
      </c>
      <c r="AA12" s="14"/>
      <c r="AB12" s="15" t="s">
        <v>210</v>
      </c>
      <c r="AC12" s="15" t="s">
        <v>17</v>
      </c>
      <c r="AD12" s="15" t="s">
        <v>503</v>
      </c>
      <c r="AE12" s="16" t="s">
        <v>506</v>
      </c>
      <c r="AF12" s="27"/>
    </row>
    <row r="13" spans="1:32" s="44" customFormat="1" ht="38.25" customHeight="1" thickBot="1">
      <c r="A13" s="28"/>
      <c r="B13" s="29" t="s">
        <v>521</v>
      </c>
      <c r="C13" s="30" t="s">
        <v>522</v>
      </c>
      <c r="D13" s="31" t="s">
        <v>523</v>
      </c>
      <c r="E13" s="31" t="s">
        <v>524</v>
      </c>
      <c r="F13" s="31" t="s">
        <v>525</v>
      </c>
      <c r="G13" s="31" t="s">
        <v>526</v>
      </c>
      <c r="H13" s="31" t="s">
        <v>527</v>
      </c>
      <c r="I13" s="31" t="s">
        <v>528</v>
      </c>
      <c r="J13" s="31" t="s">
        <v>529</v>
      </c>
      <c r="K13" s="32" t="s">
        <v>530</v>
      </c>
      <c r="L13" s="33" t="s">
        <v>531</v>
      </c>
      <c r="M13" s="31" t="s">
        <v>70</v>
      </c>
      <c r="N13" s="31" t="s">
        <v>532</v>
      </c>
      <c r="O13" s="31" t="s">
        <v>533</v>
      </c>
      <c r="P13" s="34" t="s">
        <v>534</v>
      </c>
      <c r="Q13" s="35" t="s">
        <v>71</v>
      </c>
      <c r="R13" s="36"/>
      <c r="S13" s="36"/>
      <c r="T13" s="36"/>
      <c r="U13" s="37" t="s">
        <v>562</v>
      </c>
      <c r="V13" s="38"/>
      <c r="W13" s="37" t="s">
        <v>474</v>
      </c>
      <c r="X13" s="39"/>
      <c r="Y13" s="40" t="s">
        <v>58</v>
      </c>
      <c r="Z13" s="41" t="s">
        <v>345</v>
      </c>
      <c r="AA13" s="41"/>
      <c r="AB13" s="42" t="s">
        <v>18</v>
      </c>
      <c r="AC13" s="42" t="s">
        <v>19</v>
      </c>
      <c r="AD13" s="42" t="s">
        <v>503</v>
      </c>
      <c r="AE13" s="42" t="s">
        <v>507</v>
      </c>
      <c r="AF13" s="43"/>
    </row>
    <row r="14" spans="1:32" s="49" customFormat="1" ht="15" thickTop="1">
      <c r="A14" s="45"/>
      <c r="B14" s="46">
        <v>1</v>
      </c>
      <c r="C14" s="72"/>
      <c r="D14" s="73" t="str">
        <f>IF(ISBLANK(C14)," ",VLOOKUP(C14,AB:AC,2,FALSE))</f>
        <v> </v>
      </c>
      <c r="E14" s="74"/>
      <c r="F14" s="74"/>
      <c r="G14" s="74"/>
      <c r="H14" s="74"/>
      <c r="I14" s="74"/>
      <c r="J14" s="72" t="s">
        <v>74</v>
      </c>
      <c r="K14" s="47">
        <f>IF(C14="","",$G$2)</f>
      </c>
      <c r="L14" s="75"/>
      <c r="M14" s="76">
        <f>IF(ISBLANK(L14),"",VLOOKUP(L14,Y:Z,2,FALSE))</f>
      </c>
      <c r="N14" s="77"/>
      <c r="O14" s="74"/>
      <c r="P14" s="75"/>
      <c r="Q14" s="48">
        <f>IF(ISBLANK(C14),"",$G$4)</f>
      </c>
      <c r="U14" s="10" t="s">
        <v>568</v>
      </c>
      <c r="V14" s="11"/>
      <c r="W14" s="10" t="s">
        <v>285</v>
      </c>
      <c r="X14" s="12"/>
      <c r="Y14" s="13" t="s">
        <v>59</v>
      </c>
      <c r="Z14" s="14" t="s">
        <v>541</v>
      </c>
      <c r="AA14" s="14"/>
      <c r="AB14" s="15" t="s">
        <v>221</v>
      </c>
      <c r="AC14" s="15" t="s">
        <v>20</v>
      </c>
      <c r="AD14" s="15" t="s">
        <v>503</v>
      </c>
      <c r="AE14" s="16" t="s">
        <v>508</v>
      </c>
      <c r="AF14" s="50"/>
    </row>
    <row r="15" spans="1:32" s="49" customFormat="1" ht="14.25">
      <c r="A15" s="45"/>
      <c r="B15" s="51">
        <v>2</v>
      </c>
      <c r="C15" s="72"/>
      <c r="D15" s="73" t="str">
        <f aca="true" t="shared" si="0" ref="D15:D43">IF(ISBLANK(C15)," ",VLOOKUP(C15,AB$1:AC$65536,2,FALSE))</f>
        <v> </v>
      </c>
      <c r="E15" s="74"/>
      <c r="F15" s="74"/>
      <c r="G15" s="74"/>
      <c r="H15" s="74"/>
      <c r="I15" s="74"/>
      <c r="J15" s="72" t="s">
        <v>74</v>
      </c>
      <c r="K15" s="47">
        <f aca="true" t="shared" si="1" ref="K15:K43">IF(C15="","",$G$2)</f>
      </c>
      <c r="L15" s="75"/>
      <c r="M15" s="76">
        <f aca="true" t="shared" si="2" ref="M15:M43">IF(ISBLANK(L15),"",VLOOKUP(L15,Y$1:Z$65536,2,FALSE))</f>
      </c>
      <c r="N15" s="77"/>
      <c r="O15" s="74"/>
      <c r="P15" s="75"/>
      <c r="Q15" s="48">
        <f aca="true" t="shared" si="3" ref="Q15:Q43">IF(ISBLANK(C15),"",$G$4)</f>
      </c>
      <c r="U15" s="10" t="s">
        <v>484</v>
      </c>
      <c r="V15" s="11"/>
      <c r="W15" s="10" t="s">
        <v>188</v>
      </c>
      <c r="X15" s="12"/>
      <c r="Y15" s="13" t="s">
        <v>60</v>
      </c>
      <c r="Z15" s="14" t="s">
        <v>441</v>
      </c>
      <c r="AA15" s="14"/>
      <c r="AB15" s="15" t="s">
        <v>21</v>
      </c>
      <c r="AC15" s="15" t="s">
        <v>22</v>
      </c>
      <c r="AD15" s="15" t="s">
        <v>503</v>
      </c>
      <c r="AE15" s="16" t="s">
        <v>509</v>
      </c>
      <c r="AF15" s="50"/>
    </row>
    <row r="16" spans="1:32" s="49" customFormat="1" ht="14.25">
      <c r="A16" s="45"/>
      <c r="B16" s="46">
        <v>3</v>
      </c>
      <c r="C16" s="72"/>
      <c r="D16" s="73" t="str">
        <f t="shared" si="0"/>
        <v> </v>
      </c>
      <c r="E16" s="74"/>
      <c r="F16" s="74"/>
      <c r="G16" s="74"/>
      <c r="H16" s="74"/>
      <c r="I16" s="74"/>
      <c r="J16" s="72" t="s">
        <v>74</v>
      </c>
      <c r="K16" s="47">
        <f t="shared" si="1"/>
      </c>
      <c r="L16" s="75"/>
      <c r="M16" s="76">
        <f t="shared" si="2"/>
      </c>
      <c r="N16" s="77"/>
      <c r="O16" s="74"/>
      <c r="P16" s="75"/>
      <c r="Q16" s="48">
        <f t="shared" si="3"/>
      </c>
      <c r="U16" s="10" t="s">
        <v>448</v>
      </c>
      <c r="V16" s="11"/>
      <c r="W16" s="10" t="s">
        <v>212</v>
      </c>
      <c r="X16" s="12"/>
      <c r="Y16" s="13" t="s">
        <v>61</v>
      </c>
      <c r="Z16" s="14" t="s">
        <v>610</v>
      </c>
      <c r="AA16" s="14"/>
      <c r="AB16" s="15" t="s">
        <v>206</v>
      </c>
      <c r="AC16" s="15" t="s">
        <v>23</v>
      </c>
      <c r="AD16" s="15" t="s">
        <v>503</v>
      </c>
      <c r="AE16" s="16" t="s">
        <v>510</v>
      </c>
      <c r="AF16" s="50"/>
    </row>
    <row r="17" spans="1:32" s="49" customFormat="1" ht="14.25">
      <c r="A17" s="45"/>
      <c r="B17" s="51">
        <v>4</v>
      </c>
      <c r="C17" s="72"/>
      <c r="D17" s="73" t="str">
        <f t="shared" si="0"/>
        <v> </v>
      </c>
      <c r="E17" s="74"/>
      <c r="F17" s="74"/>
      <c r="G17" s="74"/>
      <c r="H17" s="74"/>
      <c r="I17" s="74"/>
      <c r="J17" s="72" t="s">
        <v>74</v>
      </c>
      <c r="K17" s="47">
        <f t="shared" si="1"/>
      </c>
      <c r="L17" s="75"/>
      <c r="M17" s="76">
        <f t="shared" si="2"/>
      </c>
      <c r="N17" s="77"/>
      <c r="O17" s="74"/>
      <c r="P17" s="75"/>
      <c r="Q17" s="48">
        <f t="shared" si="3"/>
      </c>
      <c r="U17" s="10" t="s">
        <v>202</v>
      </c>
      <c r="V17" s="11"/>
      <c r="W17" s="10" t="s">
        <v>233</v>
      </c>
      <c r="X17" s="12"/>
      <c r="Y17" s="13" t="s">
        <v>62</v>
      </c>
      <c r="Z17" s="14" t="s">
        <v>551</v>
      </c>
      <c r="AA17" s="14"/>
      <c r="AB17" s="15" t="s">
        <v>24</v>
      </c>
      <c r="AC17" s="15" t="s">
        <v>25</v>
      </c>
      <c r="AD17" s="15" t="s">
        <v>503</v>
      </c>
      <c r="AE17" s="16" t="s">
        <v>511</v>
      </c>
      <c r="AF17" s="50"/>
    </row>
    <row r="18" spans="1:32" s="49" customFormat="1" ht="14.25">
      <c r="A18" s="45"/>
      <c r="B18" s="46">
        <v>5</v>
      </c>
      <c r="C18" s="72"/>
      <c r="D18" s="73" t="str">
        <f t="shared" si="0"/>
        <v> </v>
      </c>
      <c r="E18" s="74"/>
      <c r="F18" s="74"/>
      <c r="G18" s="74"/>
      <c r="H18" s="74"/>
      <c r="I18" s="74"/>
      <c r="J18" s="72" t="s">
        <v>74</v>
      </c>
      <c r="K18" s="47">
        <f t="shared" si="1"/>
      </c>
      <c r="L18" s="75"/>
      <c r="M18" s="76">
        <f t="shared" si="2"/>
      </c>
      <c r="N18" s="77"/>
      <c r="O18" s="74"/>
      <c r="P18" s="75"/>
      <c r="Q18" s="48">
        <f t="shared" si="3"/>
      </c>
      <c r="U18" s="10" t="s">
        <v>93</v>
      </c>
      <c r="V18" s="11"/>
      <c r="W18" s="10" t="s">
        <v>357</v>
      </c>
      <c r="X18" s="12"/>
      <c r="Y18" s="13" t="s">
        <v>63</v>
      </c>
      <c r="Z18" s="14" t="s">
        <v>581</v>
      </c>
      <c r="AA18" s="14"/>
      <c r="AB18" s="15" t="s">
        <v>215</v>
      </c>
      <c r="AC18" s="15" t="s">
        <v>26</v>
      </c>
      <c r="AD18" s="15" t="s">
        <v>512</v>
      </c>
      <c r="AE18" s="16" t="s">
        <v>513</v>
      </c>
      <c r="AF18" s="50"/>
    </row>
    <row r="19" spans="1:32" s="49" customFormat="1" ht="14.25">
      <c r="A19" s="45"/>
      <c r="B19" s="51">
        <v>6</v>
      </c>
      <c r="C19" s="72"/>
      <c r="D19" s="73" t="str">
        <f t="shared" si="0"/>
        <v> </v>
      </c>
      <c r="E19" s="74"/>
      <c r="F19" s="74"/>
      <c r="G19" s="74"/>
      <c r="H19" s="74"/>
      <c r="I19" s="74"/>
      <c r="J19" s="72" t="s">
        <v>74</v>
      </c>
      <c r="K19" s="47">
        <f t="shared" si="1"/>
      </c>
      <c r="L19" s="75"/>
      <c r="M19" s="76">
        <f t="shared" si="2"/>
      </c>
      <c r="N19" s="77"/>
      <c r="O19" s="74"/>
      <c r="P19" s="75"/>
      <c r="Q19" s="48">
        <f t="shared" si="3"/>
      </c>
      <c r="U19" s="10" t="s">
        <v>94</v>
      </c>
      <c r="V19" s="11"/>
      <c r="W19" s="10" t="s">
        <v>443</v>
      </c>
      <c r="X19" s="12"/>
      <c r="Y19" s="13" t="s">
        <v>65</v>
      </c>
      <c r="Z19" s="21" t="s">
        <v>64</v>
      </c>
      <c r="AA19" s="14"/>
      <c r="AB19" s="15" t="s">
        <v>223</v>
      </c>
      <c r="AC19" s="15" t="s">
        <v>27</v>
      </c>
      <c r="AD19" s="15" t="s">
        <v>512</v>
      </c>
      <c r="AE19" s="16" t="s">
        <v>514</v>
      </c>
      <c r="AF19" s="50"/>
    </row>
    <row r="20" spans="1:32" s="49" customFormat="1" ht="14.25">
      <c r="A20" s="45"/>
      <c r="B20" s="46">
        <v>7</v>
      </c>
      <c r="C20" s="72"/>
      <c r="D20" s="73" t="str">
        <f t="shared" si="0"/>
        <v> </v>
      </c>
      <c r="E20" s="74"/>
      <c r="F20" s="74"/>
      <c r="G20" s="74"/>
      <c r="H20" s="74"/>
      <c r="I20" s="74"/>
      <c r="J20" s="72" t="s">
        <v>74</v>
      </c>
      <c r="K20" s="47">
        <f t="shared" si="1"/>
      </c>
      <c r="L20" s="75"/>
      <c r="M20" s="76">
        <f t="shared" si="2"/>
      </c>
      <c r="N20" s="77"/>
      <c r="O20" s="74"/>
      <c r="P20" s="75"/>
      <c r="Q20" s="48">
        <f t="shared" si="3"/>
      </c>
      <c r="U20" s="10" t="s">
        <v>561</v>
      </c>
      <c r="V20" s="11"/>
      <c r="W20" s="10" t="s">
        <v>219</v>
      </c>
      <c r="X20" s="12"/>
      <c r="Y20" s="13" t="s">
        <v>66</v>
      </c>
      <c r="Z20" s="14" t="s">
        <v>546</v>
      </c>
      <c r="AA20" s="21"/>
      <c r="AB20" s="15" t="s">
        <v>28</v>
      </c>
      <c r="AC20" s="15" t="s">
        <v>29</v>
      </c>
      <c r="AD20" s="15" t="s">
        <v>512</v>
      </c>
      <c r="AE20" s="16" t="s">
        <v>30</v>
      </c>
      <c r="AF20" s="50"/>
    </row>
    <row r="21" spans="1:32" s="49" customFormat="1" ht="14.25">
      <c r="A21" s="45"/>
      <c r="B21" s="51">
        <v>8</v>
      </c>
      <c r="C21" s="72"/>
      <c r="D21" s="73" t="str">
        <f t="shared" si="0"/>
        <v> </v>
      </c>
      <c r="E21" s="74"/>
      <c r="F21" s="74"/>
      <c r="G21" s="74"/>
      <c r="H21" s="74"/>
      <c r="I21" s="74"/>
      <c r="J21" s="72" t="s">
        <v>74</v>
      </c>
      <c r="K21" s="47">
        <f t="shared" si="1"/>
      </c>
      <c r="L21" s="75"/>
      <c r="M21" s="76">
        <f t="shared" si="2"/>
      </c>
      <c r="N21" s="77"/>
      <c r="O21" s="74"/>
      <c r="P21" s="75"/>
      <c r="Q21" s="48">
        <f t="shared" si="3"/>
      </c>
      <c r="U21" s="10" t="s">
        <v>410</v>
      </c>
      <c r="V21" s="11"/>
      <c r="W21" s="10" t="s">
        <v>354</v>
      </c>
      <c r="X21" s="12"/>
      <c r="Y21" s="13" t="s">
        <v>67</v>
      </c>
      <c r="Z21" s="14" t="s">
        <v>584</v>
      </c>
      <c r="AA21" s="14"/>
      <c r="AB21" s="15" t="s">
        <v>204</v>
      </c>
      <c r="AC21" s="15" t="s">
        <v>31</v>
      </c>
      <c r="AD21" s="15" t="s">
        <v>512</v>
      </c>
      <c r="AE21" s="16" t="s">
        <v>290</v>
      </c>
      <c r="AF21" s="50"/>
    </row>
    <row r="22" spans="1:32" s="49" customFormat="1" ht="14.25">
      <c r="A22" s="45"/>
      <c r="B22" s="46">
        <v>9</v>
      </c>
      <c r="C22" s="72"/>
      <c r="D22" s="73" t="str">
        <f t="shared" si="0"/>
        <v> </v>
      </c>
      <c r="E22" s="74"/>
      <c r="F22" s="74"/>
      <c r="G22" s="74"/>
      <c r="H22" s="74"/>
      <c r="I22" s="74"/>
      <c r="J22" s="72" t="s">
        <v>74</v>
      </c>
      <c r="K22" s="47">
        <f t="shared" si="1"/>
      </c>
      <c r="L22" s="75"/>
      <c r="M22" s="76">
        <f t="shared" si="2"/>
      </c>
      <c r="N22" s="77"/>
      <c r="O22" s="74"/>
      <c r="P22" s="75"/>
      <c r="Q22" s="48">
        <f t="shared" si="3"/>
      </c>
      <c r="U22" s="10" t="s">
        <v>95</v>
      </c>
      <c r="V22" s="11"/>
      <c r="W22" s="10" t="s">
        <v>272</v>
      </c>
      <c r="X22" s="12"/>
      <c r="Y22" s="45" t="s">
        <v>295</v>
      </c>
      <c r="Z22" s="45" t="str">
        <f>"-"</f>
        <v>-</v>
      </c>
      <c r="AA22" s="14"/>
      <c r="AB22" s="15" t="s">
        <v>92</v>
      </c>
      <c r="AC22" s="15" t="s">
        <v>32</v>
      </c>
      <c r="AD22" s="15" t="s">
        <v>512</v>
      </c>
      <c r="AE22" s="16" t="s">
        <v>291</v>
      </c>
      <c r="AF22" s="50"/>
    </row>
    <row r="23" spans="1:32" s="49" customFormat="1" ht="12.75">
      <c r="A23" s="45"/>
      <c r="B23" s="51">
        <v>10</v>
      </c>
      <c r="C23" s="72"/>
      <c r="D23" s="73" t="str">
        <f t="shared" si="0"/>
        <v> </v>
      </c>
      <c r="E23" s="74"/>
      <c r="F23" s="74"/>
      <c r="G23" s="74"/>
      <c r="H23" s="74"/>
      <c r="I23" s="74"/>
      <c r="J23" s="72" t="s">
        <v>74</v>
      </c>
      <c r="K23" s="47">
        <f t="shared" si="1"/>
      </c>
      <c r="L23" s="75"/>
      <c r="M23" s="76">
        <f t="shared" si="2"/>
      </c>
      <c r="N23" s="77"/>
      <c r="O23" s="74"/>
      <c r="P23" s="75"/>
      <c r="Q23" s="48">
        <f t="shared" si="3"/>
      </c>
      <c r="U23" s="10" t="s">
        <v>97</v>
      </c>
      <c r="V23" s="11"/>
      <c r="W23" s="10" t="s">
        <v>333</v>
      </c>
      <c r="X23" s="12"/>
      <c r="Y23" s="49">
        <f>""</f>
      </c>
      <c r="Z23" s="45" t="str">
        <f>"-"</f>
        <v>-</v>
      </c>
      <c r="AA23" s="12"/>
      <c r="AB23" s="52" t="s">
        <v>189</v>
      </c>
      <c r="AC23" s="15" t="s">
        <v>33</v>
      </c>
      <c r="AD23" s="15" t="s">
        <v>512</v>
      </c>
      <c r="AE23" s="16" t="s">
        <v>292</v>
      </c>
      <c r="AF23" s="50"/>
    </row>
    <row r="24" spans="1:32" s="49" customFormat="1" ht="12.75">
      <c r="A24" s="45"/>
      <c r="B24" s="46">
        <v>11</v>
      </c>
      <c r="C24" s="72"/>
      <c r="D24" s="73" t="str">
        <f t="shared" si="0"/>
        <v> </v>
      </c>
      <c r="E24" s="74"/>
      <c r="F24" s="74"/>
      <c r="G24" s="74"/>
      <c r="H24" s="74"/>
      <c r="I24" s="74"/>
      <c r="J24" s="72" t="s">
        <v>74</v>
      </c>
      <c r="K24" s="47">
        <f t="shared" si="1"/>
      </c>
      <c r="L24" s="75"/>
      <c r="M24" s="76">
        <f t="shared" si="2"/>
      </c>
      <c r="N24" s="77"/>
      <c r="O24" s="74"/>
      <c r="P24" s="75"/>
      <c r="Q24" s="48">
        <f t="shared" si="3"/>
      </c>
      <c r="U24" s="10" t="s">
        <v>172</v>
      </c>
      <c r="V24" s="11"/>
      <c r="W24" s="10" t="s">
        <v>542</v>
      </c>
      <c r="X24" s="12"/>
      <c r="Y24" s="53"/>
      <c r="AA24" s="12"/>
      <c r="AB24" s="52" t="s">
        <v>228</v>
      </c>
      <c r="AC24" s="15" t="s">
        <v>34</v>
      </c>
      <c r="AD24" s="15" t="s">
        <v>512</v>
      </c>
      <c r="AE24" s="16" t="s">
        <v>293</v>
      </c>
      <c r="AF24" s="50"/>
    </row>
    <row r="25" spans="1:32" s="49" customFormat="1" ht="12.75">
      <c r="A25" s="45"/>
      <c r="B25" s="46">
        <v>12</v>
      </c>
      <c r="C25" s="72"/>
      <c r="D25" s="73" t="str">
        <f t="shared" si="0"/>
        <v> </v>
      </c>
      <c r="E25" s="74"/>
      <c r="F25" s="74"/>
      <c r="G25" s="74"/>
      <c r="H25" s="74"/>
      <c r="I25" s="74"/>
      <c r="J25" s="72" t="s">
        <v>74</v>
      </c>
      <c r="K25" s="47">
        <f t="shared" si="1"/>
      </c>
      <c r="L25" s="75"/>
      <c r="M25" s="76">
        <f t="shared" si="2"/>
      </c>
      <c r="N25" s="77"/>
      <c r="O25" s="74"/>
      <c r="P25" s="75"/>
      <c r="Q25" s="48">
        <f t="shared" si="3"/>
      </c>
      <c r="U25" s="10" t="s">
        <v>79</v>
      </c>
      <c r="V25" s="11"/>
      <c r="W25" s="10" t="s">
        <v>426</v>
      </c>
      <c r="X25" s="12"/>
      <c r="Y25" s="53"/>
      <c r="AA25" s="12"/>
      <c r="AB25" s="52" t="s">
        <v>35</v>
      </c>
      <c r="AC25" s="15" t="s">
        <v>36</v>
      </c>
      <c r="AD25" s="15" t="s">
        <v>512</v>
      </c>
      <c r="AE25" s="16" t="s">
        <v>294</v>
      </c>
      <c r="AF25" s="17"/>
    </row>
    <row r="26" spans="1:32" s="9" customFormat="1" ht="15" customHeight="1">
      <c r="A26" s="1"/>
      <c r="B26" s="51">
        <v>13</v>
      </c>
      <c r="C26" s="72"/>
      <c r="D26" s="73" t="str">
        <f t="shared" si="0"/>
        <v> </v>
      </c>
      <c r="E26" s="74"/>
      <c r="F26" s="74"/>
      <c r="G26" s="74"/>
      <c r="H26" s="74"/>
      <c r="I26" s="74"/>
      <c r="J26" s="72" t="s">
        <v>74</v>
      </c>
      <c r="K26" s="47">
        <f t="shared" si="1"/>
      </c>
      <c r="L26" s="75"/>
      <c r="M26" s="76">
        <f t="shared" si="2"/>
      </c>
      <c r="N26" s="77"/>
      <c r="O26" s="74"/>
      <c r="P26" s="75"/>
      <c r="Q26" s="48">
        <f t="shared" si="3"/>
      </c>
      <c r="U26" s="10" t="s">
        <v>461</v>
      </c>
      <c r="V26" s="11"/>
      <c r="W26" s="10" t="s">
        <v>553</v>
      </c>
      <c r="X26" s="12"/>
      <c r="Y26" s="53"/>
      <c r="AA26" s="12"/>
      <c r="AB26" s="52" t="s">
        <v>310</v>
      </c>
      <c r="AC26" s="15" t="s">
        <v>37</v>
      </c>
      <c r="AD26" s="15" t="s">
        <v>296</v>
      </c>
      <c r="AE26" s="16" t="s">
        <v>297</v>
      </c>
      <c r="AF26" s="17"/>
    </row>
    <row r="27" spans="1:32" s="9" customFormat="1" ht="15" customHeight="1">
      <c r="A27" s="1"/>
      <c r="B27" s="46">
        <v>14</v>
      </c>
      <c r="C27" s="72"/>
      <c r="D27" s="73" t="str">
        <f t="shared" si="0"/>
        <v> </v>
      </c>
      <c r="E27" s="74"/>
      <c r="F27" s="74"/>
      <c r="G27" s="74"/>
      <c r="H27" s="74"/>
      <c r="I27" s="74"/>
      <c r="J27" s="72" t="s">
        <v>74</v>
      </c>
      <c r="K27" s="47">
        <f t="shared" si="1"/>
      </c>
      <c r="L27" s="75"/>
      <c r="M27" s="76">
        <f t="shared" si="2"/>
      </c>
      <c r="N27" s="77"/>
      <c r="O27" s="74"/>
      <c r="P27" s="75"/>
      <c r="Q27" s="48">
        <f t="shared" si="3"/>
      </c>
      <c r="U27" s="10" t="s">
        <v>142</v>
      </c>
      <c r="V27" s="11"/>
      <c r="W27" s="10" t="s">
        <v>89</v>
      </c>
      <c r="X27" s="12"/>
      <c r="Y27" s="53"/>
      <c r="AA27" s="12"/>
      <c r="AB27" s="52" t="s">
        <v>331</v>
      </c>
      <c r="AC27" s="15" t="s">
        <v>38</v>
      </c>
      <c r="AD27" s="15" t="s">
        <v>296</v>
      </c>
      <c r="AE27" s="16" t="s">
        <v>298</v>
      </c>
      <c r="AF27" s="17"/>
    </row>
    <row r="28" spans="1:32" s="9" customFormat="1" ht="14.25" customHeight="1">
      <c r="A28" s="1"/>
      <c r="B28" s="51">
        <v>15</v>
      </c>
      <c r="C28" s="72"/>
      <c r="D28" s="73" t="str">
        <f t="shared" si="0"/>
        <v> </v>
      </c>
      <c r="E28" s="74"/>
      <c r="F28" s="74"/>
      <c r="G28" s="74"/>
      <c r="H28" s="74"/>
      <c r="I28" s="74"/>
      <c r="J28" s="72" t="s">
        <v>74</v>
      </c>
      <c r="K28" s="47">
        <f t="shared" si="1"/>
      </c>
      <c r="L28" s="75"/>
      <c r="M28" s="76">
        <f t="shared" si="2"/>
      </c>
      <c r="N28" s="77"/>
      <c r="O28" s="74"/>
      <c r="P28" s="75"/>
      <c r="Q28" s="48">
        <f t="shared" si="3"/>
      </c>
      <c r="U28" s="10" t="s">
        <v>432</v>
      </c>
      <c r="V28" s="11"/>
      <c r="W28" s="10" t="s">
        <v>222</v>
      </c>
      <c r="X28" s="12"/>
      <c r="Y28" s="53"/>
      <c r="AA28" s="12"/>
      <c r="AB28" s="52" t="s">
        <v>338</v>
      </c>
      <c r="AC28" s="15" t="s">
        <v>39</v>
      </c>
      <c r="AD28" s="15" t="s">
        <v>296</v>
      </c>
      <c r="AE28" s="16" t="s">
        <v>299</v>
      </c>
      <c r="AF28" s="17"/>
    </row>
    <row r="29" spans="1:32" s="9" customFormat="1" ht="15" customHeight="1">
      <c r="A29" s="1"/>
      <c r="B29" s="46">
        <v>16</v>
      </c>
      <c r="C29" s="72"/>
      <c r="D29" s="73" t="str">
        <f t="shared" si="0"/>
        <v> </v>
      </c>
      <c r="E29" s="74"/>
      <c r="F29" s="74"/>
      <c r="G29" s="74"/>
      <c r="H29" s="74"/>
      <c r="I29" s="74"/>
      <c r="J29" s="72" t="s">
        <v>74</v>
      </c>
      <c r="K29" s="47">
        <f t="shared" si="1"/>
      </c>
      <c r="L29" s="75"/>
      <c r="M29" s="76">
        <f t="shared" si="2"/>
      </c>
      <c r="N29" s="77"/>
      <c r="O29" s="74"/>
      <c r="P29" s="75"/>
      <c r="Q29" s="48">
        <f t="shared" si="3"/>
      </c>
      <c r="U29" s="10" t="s">
        <v>580</v>
      </c>
      <c r="V29" s="11"/>
      <c r="W29" s="10" t="s">
        <v>454</v>
      </c>
      <c r="X29" s="12"/>
      <c r="Y29" s="53"/>
      <c r="AA29" s="12"/>
      <c r="AB29" s="52" t="s">
        <v>40</v>
      </c>
      <c r="AC29" s="15" t="s">
        <v>41</v>
      </c>
      <c r="AD29" s="15" t="s">
        <v>296</v>
      </c>
      <c r="AE29" s="16" t="s">
        <v>42</v>
      </c>
      <c r="AF29" s="17"/>
    </row>
    <row r="30" spans="1:32" s="9" customFormat="1" ht="16.5" customHeight="1">
      <c r="A30" s="1"/>
      <c r="B30" s="51">
        <v>17</v>
      </c>
      <c r="C30" s="72"/>
      <c r="D30" s="73" t="str">
        <f t="shared" si="0"/>
        <v> </v>
      </c>
      <c r="E30" s="74"/>
      <c r="F30" s="74"/>
      <c r="G30" s="74"/>
      <c r="H30" s="74"/>
      <c r="I30" s="74"/>
      <c r="J30" s="72" t="s">
        <v>74</v>
      </c>
      <c r="K30" s="47">
        <f t="shared" si="1"/>
      </c>
      <c r="L30" s="75"/>
      <c r="M30" s="76">
        <f t="shared" si="2"/>
      </c>
      <c r="N30" s="77"/>
      <c r="O30" s="74"/>
      <c r="P30" s="75"/>
      <c r="Q30" s="48">
        <f t="shared" si="3"/>
      </c>
      <c r="U30" s="10" t="s">
        <v>406</v>
      </c>
      <c r="V30" s="11"/>
      <c r="W30" s="10" t="s">
        <v>435</v>
      </c>
      <c r="X30" s="12"/>
      <c r="Y30" s="53"/>
      <c r="AA30" s="12"/>
      <c r="AB30" s="52" t="s">
        <v>367</v>
      </c>
      <c r="AC30" s="15" t="s">
        <v>43</v>
      </c>
      <c r="AD30" s="15" t="s">
        <v>296</v>
      </c>
      <c r="AE30" s="16" t="s">
        <v>300</v>
      </c>
      <c r="AF30" s="17"/>
    </row>
    <row r="31" spans="1:32" s="9" customFormat="1" ht="13.5" customHeight="1">
      <c r="A31" s="1"/>
      <c r="B31" s="46">
        <v>18</v>
      </c>
      <c r="C31" s="72"/>
      <c r="D31" s="73" t="str">
        <f t="shared" si="0"/>
        <v> </v>
      </c>
      <c r="E31" s="74"/>
      <c r="F31" s="74"/>
      <c r="G31" s="74"/>
      <c r="H31" s="74"/>
      <c r="I31" s="74"/>
      <c r="J31" s="72" t="s">
        <v>74</v>
      </c>
      <c r="K31" s="47">
        <f t="shared" si="1"/>
      </c>
      <c r="L31" s="75"/>
      <c r="M31" s="76">
        <f t="shared" si="2"/>
      </c>
      <c r="N31" s="77"/>
      <c r="O31" s="74"/>
      <c r="P31" s="75"/>
      <c r="Q31" s="48">
        <f t="shared" si="3"/>
      </c>
      <c r="U31" s="10" t="s">
        <v>614</v>
      </c>
      <c r="V31" s="11"/>
      <c r="W31" s="10" t="s">
        <v>381</v>
      </c>
      <c r="X31" s="12"/>
      <c r="Y31" s="53"/>
      <c r="AA31" s="12"/>
      <c r="AB31" s="52" t="s">
        <v>405</v>
      </c>
      <c r="AC31" s="15" t="s">
        <v>44</v>
      </c>
      <c r="AD31" s="15" t="s">
        <v>296</v>
      </c>
      <c r="AE31" s="16" t="s">
        <v>301</v>
      </c>
      <c r="AF31" s="57"/>
    </row>
    <row r="32" spans="1:32" s="60" customFormat="1" ht="12.75">
      <c r="A32" s="58"/>
      <c r="B32" s="51">
        <v>19</v>
      </c>
      <c r="C32" s="72"/>
      <c r="D32" s="73" t="str">
        <f t="shared" si="0"/>
        <v> </v>
      </c>
      <c r="E32" s="74"/>
      <c r="F32" s="74"/>
      <c r="G32" s="74"/>
      <c r="H32" s="74"/>
      <c r="I32" s="74"/>
      <c r="J32" s="72" t="s">
        <v>74</v>
      </c>
      <c r="K32" s="47">
        <f t="shared" si="1"/>
      </c>
      <c r="L32" s="75"/>
      <c r="M32" s="76">
        <f t="shared" si="2"/>
      </c>
      <c r="N32" s="77"/>
      <c r="O32" s="74"/>
      <c r="P32" s="75"/>
      <c r="Q32" s="48">
        <f t="shared" si="3"/>
      </c>
      <c r="U32" s="10" t="s">
        <v>173</v>
      </c>
      <c r="V32" s="11"/>
      <c r="W32" s="10" t="s">
        <v>237</v>
      </c>
      <c r="X32" s="12"/>
      <c r="Y32" s="53"/>
      <c r="Z32" s="9"/>
      <c r="AA32" s="12"/>
      <c r="AB32" s="52" t="s">
        <v>191</v>
      </c>
      <c r="AC32" s="15" t="s">
        <v>45</v>
      </c>
      <c r="AD32" s="15" t="s">
        <v>296</v>
      </c>
      <c r="AE32" s="16" t="s">
        <v>302</v>
      </c>
      <c r="AF32" s="57"/>
    </row>
    <row r="33" spans="1:32" s="60" customFormat="1" ht="13.5" thickBot="1">
      <c r="A33" s="58"/>
      <c r="B33" s="46">
        <v>20</v>
      </c>
      <c r="C33" s="72"/>
      <c r="D33" s="73" t="str">
        <f t="shared" si="0"/>
        <v> </v>
      </c>
      <c r="E33" s="74"/>
      <c r="F33" s="74"/>
      <c r="G33" s="74"/>
      <c r="H33" s="74"/>
      <c r="I33" s="74"/>
      <c r="J33" s="72" t="s">
        <v>74</v>
      </c>
      <c r="K33" s="47">
        <f t="shared" si="1"/>
      </c>
      <c r="L33" s="75"/>
      <c r="M33" s="76">
        <f t="shared" si="2"/>
      </c>
      <c r="N33" s="77"/>
      <c r="O33" s="74"/>
      <c r="P33" s="75"/>
      <c r="Q33" s="48">
        <f t="shared" si="3"/>
      </c>
      <c r="U33" s="10" t="s">
        <v>353</v>
      </c>
      <c r="V33" s="11"/>
      <c r="W33" s="10" t="s">
        <v>575</v>
      </c>
      <c r="X33" s="12"/>
      <c r="Y33" s="53"/>
      <c r="Z33" s="9"/>
      <c r="AA33" s="12"/>
      <c r="AB33" s="61" t="s">
        <v>46</v>
      </c>
      <c r="AC33" s="62" t="s">
        <v>47</v>
      </c>
      <c r="AD33" s="62" t="s">
        <v>296</v>
      </c>
      <c r="AE33" s="63" t="s">
        <v>303</v>
      </c>
      <c r="AF33" s="64"/>
    </row>
    <row r="34" spans="1:32" s="60" customFormat="1" ht="12.75">
      <c r="A34" s="58"/>
      <c r="B34" s="51">
        <v>21</v>
      </c>
      <c r="C34" s="72"/>
      <c r="D34" s="73" t="str">
        <f t="shared" si="0"/>
        <v> </v>
      </c>
      <c r="E34" s="74"/>
      <c r="F34" s="74"/>
      <c r="G34" s="74"/>
      <c r="H34" s="74"/>
      <c r="I34" s="74"/>
      <c r="J34" s="72" t="s">
        <v>74</v>
      </c>
      <c r="K34" s="47">
        <f t="shared" si="1"/>
      </c>
      <c r="L34" s="75"/>
      <c r="M34" s="76">
        <f t="shared" si="2"/>
      </c>
      <c r="N34" s="77"/>
      <c r="O34" s="74"/>
      <c r="P34" s="75"/>
      <c r="Q34" s="48">
        <f t="shared" si="3"/>
      </c>
      <c r="U34" s="10" t="s">
        <v>592</v>
      </c>
      <c r="V34" s="11"/>
      <c r="W34" s="10" t="s">
        <v>617</v>
      </c>
      <c r="X34" s="12"/>
      <c r="Y34" s="53"/>
      <c r="Z34" s="9"/>
      <c r="AA34" s="12"/>
      <c r="AB34" s="65"/>
      <c r="AC34" s="65"/>
      <c r="AD34" s="65"/>
      <c r="AE34" s="66"/>
      <c r="AF34" s="9"/>
    </row>
    <row r="35" spans="1:32" s="60" customFormat="1" ht="12.75">
      <c r="A35" s="58"/>
      <c r="B35" s="70">
        <v>22</v>
      </c>
      <c r="C35" s="72"/>
      <c r="D35" s="73" t="str">
        <f t="shared" si="0"/>
        <v> </v>
      </c>
      <c r="E35" s="74"/>
      <c r="F35" s="74"/>
      <c r="G35" s="74"/>
      <c r="H35" s="74"/>
      <c r="I35" s="74"/>
      <c r="J35" s="72" t="s">
        <v>74</v>
      </c>
      <c r="K35" s="47">
        <f t="shared" si="1"/>
      </c>
      <c r="L35" s="75"/>
      <c r="M35" s="76">
        <f t="shared" si="2"/>
      </c>
      <c r="N35" s="77"/>
      <c r="O35" s="74"/>
      <c r="P35" s="75"/>
      <c r="Q35" s="48">
        <f t="shared" si="3"/>
      </c>
      <c r="U35" s="10" t="s">
        <v>174</v>
      </c>
      <c r="V35" s="11"/>
      <c r="W35" s="10" t="s">
        <v>471</v>
      </c>
      <c r="X35" s="12"/>
      <c r="Y35" s="53"/>
      <c r="Z35" s="9"/>
      <c r="AA35" s="12"/>
      <c r="AB35" s="65"/>
      <c r="AC35" s="65"/>
      <c r="AD35" s="65"/>
      <c r="AE35" s="66"/>
      <c r="AF35" s="9"/>
    </row>
    <row r="36" spans="1:32" s="60" customFormat="1" ht="12.75">
      <c r="A36" s="58"/>
      <c r="B36" s="71">
        <v>23</v>
      </c>
      <c r="C36" s="72"/>
      <c r="D36" s="73" t="str">
        <f t="shared" si="0"/>
        <v> </v>
      </c>
      <c r="E36" s="74"/>
      <c r="F36" s="74"/>
      <c r="G36" s="74"/>
      <c r="H36" s="74"/>
      <c r="I36" s="74"/>
      <c r="J36" s="72" t="s">
        <v>74</v>
      </c>
      <c r="K36" s="47">
        <f t="shared" si="1"/>
      </c>
      <c r="L36" s="75"/>
      <c r="M36" s="76">
        <f t="shared" si="2"/>
      </c>
      <c r="N36" s="77"/>
      <c r="O36" s="74"/>
      <c r="P36" s="75"/>
      <c r="Q36" s="48">
        <f t="shared" si="3"/>
      </c>
      <c r="U36" s="10" t="s">
        <v>176</v>
      </c>
      <c r="V36" s="11"/>
      <c r="W36" s="10" t="s">
        <v>305</v>
      </c>
      <c r="X36" s="12"/>
      <c r="Y36" s="53"/>
      <c r="Z36" s="9"/>
      <c r="AA36" s="12"/>
      <c r="AB36" s="65"/>
      <c r="AC36" s="65"/>
      <c r="AD36" s="65"/>
      <c r="AE36" s="66"/>
      <c r="AF36" s="9"/>
    </row>
    <row r="37" spans="1:32" s="60" customFormat="1" ht="12.75">
      <c r="A37" s="58"/>
      <c r="B37" s="51">
        <v>24</v>
      </c>
      <c r="C37" s="72"/>
      <c r="D37" s="73" t="str">
        <f t="shared" si="0"/>
        <v> </v>
      </c>
      <c r="E37" s="74"/>
      <c r="F37" s="74"/>
      <c r="G37" s="74"/>
      <c r="H37" s="74"/>
      <c r="I37" s="74"/>
      <c r="J37" s="72" t="s">
        <v>74</v>
      </c>
      <c r="K37" s="47">
        <f t="shared" si="1"/>
      </c>
      <c r="L37" s="75"/>
      <c r="M37" s="76">
        <f t="shared" si="2"/>
      </c>
      <c r="N37" s="77"/>
      <c r="O37" s="74"/>
      <c r="P37" s="75"/>
      <c r="Q37" s="48">
        <f t="shared" si="3"/>
      </c>
      <c r="U37" s="10" t="s">
        <v>177</v>
      </c>
      <c r="V37" s="11"/>
      <c r="W37" s="10" t="s">
        <v>322</v>
      </c>
      <c r="X37" s="12"/>
      <c r="Y37" s="53"/>
      <c r="Z37" s="9"/>
      <c r="AA37" s="12"/>
      <c r="AB37" s="65"/>
      <c r="AC37" s="65"/>
      <c r="AD37" s="65"/>
      <c r="AE37" s="66"/>
      <c r="AF37" s="9"/>
    </row>
    <row r="38" spans="1:32" s="60" customFormat="1" ht="12.75">
      <c r="A38" s="58"/>
      <c r="B38" s="46">
        <v>25</v>
      </c>
      <c r="C38" s="72"/>
      <c r="D38" s="73" t="str">
        <f t="shared" si="0"/>
        <v> </v>
      </c>
      <c r="E38" s="74"/>
      <c r="F38" s="74"/>
      <c r="G38" s="74"/>
      <c r="H38" s="74"/>
      <c r="I38" s="74"/>
      <c r="J38" s="72" t="s">
        <v>74</v>
      </c>
      <c r="K38" s="47">
        <f t="shared" si="1"/>
      </c>
      <c r="L38" s="75"/>
      <c r="M38" s="76">
        <f t="shared" si="2"/>
      </c>
      <c r="N38" s="77"/>
      <c r="O38" s="74"/>
      <c r="P38" s="75"/>
      <c r="Q38" s="48">
        <f t="shared" si="3"/>
      </c>
      <c r="U38" s="10" t="s">
        <v>178</v>
      </c>
      <c r="V38" s="11"/>
      <c r="W38" s="10" t="s">
        <v>203</v>
      </c>
      <c r="X38" s="12"/>
      <c r="Y38" s="53"/>
      <c r="Z38" s="9"/>
      <c r="AA38" s="12"/>
      <c r="AB38" s="65"/>
      <c r="AC38" s="65"/>
      <c r="AD38" s="65"/>
      <c r="AE38" s="66"/>
      <c r="AF38" s="9"/>
    </row>
    <row r="39" spans="1:32" s="60" customFormat="1" ht="12.75">
      <c r="A39" s="58"/>
      <c r="B39" s="51">
        <v>26</v>
      </c>
      <c r="C39" s="72"/>
      <c r="D39" s="73" t="str">
        <f t="shared" si="0"/>
        <v> </v>
      </c>
      <c r="E39" s="74"/>
      <c r="F39" s="74"/>
      <c r="G39" s="74"/>
      <c r="H39" s="74"/>
      <c r="I39" s="74"/>
      <c r="J39" s="72" t="s">
        <v>74</v>
      </c>
      <c r="K39" s="47">
        <f t="shared" si="1"/>
      </c>
      <c r="L39" s="75"/>
      <c r="M39" s="76">
        <f t="shared" si="2"/>
      </c>
      <c r="N39" s="77"/>
      <c r="O39" s="74"/>
      <c r="P39" s="75"/>
      <c r="Q39" s="48">
        <f t="shared" si="3"/>
      </c>
      <c r="U39" s="10" t="s">
        <v>478</v>
      </c>
      <c r="V39" s="11"/>
      <c r="W39" s="10" t="s">
        <v>373</v>
      </c>
      <c r="X39" s="12"/>
      <c r="Y39" s="9"/>
      <c r="Z39" s="9"/>
      <c r="AA39" s="12"/>
      <c r="AB39" s="65"/>
      <c r="AC39" s="65"/>
      <c r="AD39" s="65"/>
      <c r="AE39" s="66"/>
      <c r="AF39" s="9"/>
    </row>
    <row r="40" spans="1:32" s="60" customFormat="1" ht="12.75">
      <c r="A40" s="58"/>
      <c r="B40" s="46">
        <v>27</v>
      </c>
      <c r="C40" s="72"/>
      <c r="D40" s="73" t="str">
        <f t="shared" si="0"/>
        <v> </v>
      </c>
      <c r="E40" s="74"/>
      <c r="F40" s="74"/>
      <c r="G40" s="74"/>
      <c r="H40" s="74"/>
      <c r="I40" s="74"/>
      <c r="J40" s="72" t="s">
        <v>74</v>
      </c>
      <c r="K40" s="47">
        <f t="shared" si="1"/>
      </c>
      <c r="L40" s="75"/>
      <c r="M40" s="76">
        <f t="shared" si="2"/>
      </c>
      <c r="N40" s="77"/>
      <c r="O40" s="74"/>
      <c r="P40" s="75"/>
      <c r="Q40" s="48">
        <f t="shared" si="3"/>
      </c>
      <c r="U40" s="10" t="s">
        <v>179</v>
      </c>
      <c r="V40" s="11"/>
      <c r="W40" s="10" t="s">
        <v>96</v>
      </c>
      <c r="X40" s="12"/>
      <c r="Y40" s="53"/>
      <c r="Z40" s="9"/>
      <c r="AA40" s="12"/>
      <c r="AB40" s="65"/>
      <c r="AC40" s="65"/>
      <c r="AD40" s="65"/>
      <c r="AE40" s="66"/>
      <c r="AF40" s="9"/>
    </row>
    <row r="41" spans="1:32" s="60" customFormat="1" ht="12.75">
      <c r="A41" s="58"/>
      <c r="B41" s="51">
        <v>28</v>
      </c>
      <c r="C41" s="72"/>
      <c r="D41" s="73" t="str">
        <f t="shared" si="0"/>
        <v> </v>
      </c>
      <c r="E41" s="74"/>
      <c r="F41" s="74"/>
      <c r="G41" s="74"/>
      <c r="H41" s="74"/>
      <c r="I41" s="74"/>
      <c r="J41" s="72" t="s">
        <v>74</v>
      </c>
      <c r="K41" s="47">
        <f t="shared" si="1"/>
      </c>
      <c r="L41" s="75"/>
      <c r="M41" s="76">
        <f t="shared" si="2"/>
      </c>
      <c r="N41" s="77"/>
      <c r="O41" s="74"/>
      <c r="P41" s="75"/>
      <c r="Q41" s="48">
        <f t="shared" si="3"/>
      </c>
      <c r="U41" s="10" t="s">
        <v>583</v>
      </c>
      <c r="V41" s="11"/>
      <c r="W41" s="10" t="s">
        <v>281</v>
      </c>
      <c r="X41" s="12"/>
      <c r="Y41" s="53"/>
      <c r="Z41" s="9"/>
      <c r="AA41" s="12"/>
      <c r="AB41" s="65"/>
      <c r="AC41" s="65"/>
      <c r="AD41" s="65"/>
      <c r="AE41" s="66"/>
      <c r="AF41" s="9"/>
    </row>
    <row r="42" spans="1:32" s="60" customFormat="1" ht="12.75">
      <c r="A42" s="58"/>
      <c r="B42" s="46">
        <v>29</v>
      </c>
      <c r="C42" s="72"/>
      <c r="D42" s="73" t="str">
        <f t="shared" si="0"/>
        <v> </v>
      </c>
      <c r="E42" s="74"/>
      <c r="F42" s="74"/>
      <c r="G42" s="74"/>
      <c r="H42" s="74"/>
      <c r="I42" s="74"/>
      <c r="J42" s="72" t="s">
        <v>74</v>
      </c>
      <c r="K42" s="47">
        <f t="shared" si="1"/>
      </c>
      <c r="L42" s="75"/>
      <c r="M42" s="76">
        <f t="shared" si="2"/>
      </c>
      <c r="N42" s="77"/>
      <c r="O42" s="74"/>
      <c r="P42" s="75"/>
      <c r="Q42" s="48">
        <f t="shared" si="3"/>
      </c>
      <c r="U42" s="10" t="s">
        <v>485</v>
      </c>
      <c r="V42" s="11"/>
      <c r="W42" s="10" t="s">
        <v>343</v>
      </c>
      <c r="X42" s="12"/>
      <c r="Y42" s="12"/>
      <c r="Z42" s="12"/>
      <c r="AA42" s="12"/>
      <c r="AB42" s="65"/>
      <c r="AC42" s="65"/>
      <c r="AD42" s="65"/>
      <c r="AE42" s="66"/>
      <c r="AF42" s="9"/>
    </row>
    <row r="43" spans="1:32" s="60" customFormat="1" ht="13.5" thickBot="1">
      <c r="A43" s="58"/>
      <c r="B43" s="54">
        <v>30</v>
      </c>
      <c r="C43" s="72"/>
      <c r="D43" s="73" t="str">
        <f t="shared" si="0"/>
        <v> </v>
      </c>
      <c r="E43" s="74"/>
      <c r="F43" s="74"/>
      <c r="G43" s="74"/>
      <c r="H43" s="74"/>
      <c r="I43" s="74"/>
      <c r="J43" s="72" t="s">
        <v>74</v>
      </c>
      <c r="K43" s="47">
        <f t="shared" si="1"/>
      </c>
      <c r="L43" s="75"/>
      <c r="M43" s="76">
        <f t="shared" si="2"/>
      </c>
      <c r="N43" s="77"/>
      <c r="O43" s="74"/>
      <c r="P43" s="75"/>
      <c r="Q43" s="48">
        <f t="shared" si="3"/>
      </c>
      <c r="U43" s="10" t="s">
        <v>180</v>
      </c>
      <c r="V43" s="11"/>
      <c r="W43" s="10" t="s">
        <v>611</v>
      </c>
      <c r="X43" s="12"/>
      <c r="Y43" s="12"/>
      <c r="Z43" s="12"/>
      <c r="AA43" s="12"/>
      <c r="AB43" s="65"/>
      <c r="AC43" s="65"/>
      <c r="AD43" s="65"/>
      <c r="AE43" s="66"/>
      <c r="AF43" s="9"/>
    </row>
    <row r="44" spans="1:32" s="60" customFormat="1" ht="15" customHeight="1">
      <c r="A44" s="58"/>
      <c r="B44" s="111" t="s">
        <v>75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3"/>
      <c r="U44" s="10" t="s">
        <v>590</v>
      </c>
      <c r="V44" s="11"/>
      <c r="W44" s="10" t="s">
        <v>271</v>
      </c>
      <c r="X44" s="12"/>
      <c r="Y44" s="12"/>
      <c r="Z44" s="12"/>
      <c r="AA44" s="12"/>
      <c r="AB44" s="65"/>
      <c r="AC44" s="65"/>
      <c r="AD44" s="65"/>
      <c r="AE44" s="66"/>
      <c r="AF44" s="9"/>
    </row>
    <row r="45" spans="2:23" ht="12.75">
      <c r="B45" s="107" t="s">
        <v>76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9"/>
      <c r="Q45" s="110"/>
      <c r="U45" s="10" t="s">
        <v>413</v>
      </c>
      <c r="W45" s="10" t="s">
        <v>460</v>
      </c>
    </row>
    <row r="46" spans="2:23" ht="12.75">
      <c r="B46" s="107" t="s">
        <v>535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9"/>
      <c r="Q46" s="110"/>
      <c r="U46" s="10" t="s">
        <v>576</v>
      </c>
      <c r="W46" s="10" t="s">
        <v>467</v>
      </c>
    </row>
    <row r="47" spans="2:23" ht="13.5" thickBot="1">
      <c r="B47" s="55" t="s">
        <v>536</v>
      </c>
      <c r="C47" s="56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6"/>
      <c r="U47" s="10" t="s">
        <v>414</v>
      </c>
      <c r="W47" s="10" t="s">
        <v>328</v>
      </c>
    </row>
    <row r="48" spans="2:23" ht="12.75">
      <c r="B48" s="58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U48" s="10" t="s">
        <v>385</v>
      </c>
      <c r="W48" s="10" t="s">
        <v>409</v>
      </c>
    </row>
    <row r="49" spans="2:23" ht="12.75">
      <c r="B49" s="58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U49" s="10" t="s">
        <v>474</v>
      </c>
      <c r="W49" s="10" t="s">
        <v>468</v>
      </c>
    </row>
    <row r="50" spans="2:23" ht="12.75">
      <c r="B50" s="58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U50" s="10" t="s">
        <v>230</v>
      </c>
      <c r="W50" s="10" t="s">
        <v>446</v>
      </c>
    </row>
    <row r="51" spans="2:23" ht="12.75">
      <c r="B51" s="58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U51" s="10" t="s">
        <v>143</v>
      </c>
      <c r="W51" s="10" t="s">
        <v>152</v>
      </c>
    </row>
    <row r="52" spans="2:23" ht="12.75">
      <c r="B52" s="58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U52" s="10" t="s">
        <v>181</v>
      </c>
      <c r="W52" s="10" t="s">
        <v>311</v>
      </c>
    </row>
    <row r="53" spans="2:23" ht="12.75">
      <c r="B53" s="58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U53" s="10" t="s">
        <v>98</v>
      </c>
      <c r="W53" s="10" t="s">
        <v>424</v>
      </c>
    </row>
    <row r="54" spans="2:23" ht="12.75">
      <c r="B54" s="58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U54" s="10" t="s">
        <v>100</v>
      </c>
      <c r="W54" s="10" t="s">
        <v>314</v>
      </c>
    </row>
    <row r="55" spans="2:23" ht="12.75">
      <c r="B55" s="58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U55" s="10" t="s">
        <v>387</v>
      </c>
      <c r="W55" s="10" t="s">
        <v>280</v>
      </c>
    </row>
    <row r="56" spans="2:23" ht="12.75">
      <c r="B56" s="58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U56" s="10" t="s">
        <v>101</v>
      </c>
      <c r="W56" s="10" t="s">
        <v>340</v>
      </c>
    </row>
    <row r="57" spans="2:23" ht="12.75">
      <c r="B57" s="58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U57" s="10" t="s">
        <v>3</v>
      </c>
      <c r="W57" s="10" t="s">
        <v>538</v>
      </c>
    </row>
    <row r="58" spans="2:23" ht="12.75">
      <c r="B58" s="58"/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U58" s="10" t="s">
        <v>392</v>
      </c>
      <c r="W58" s="10" t="s">
        <v>612</v>
      </c>
    </row>
    <row r="59" spans="2:23" ht="12.75">
      <c r="B59" s="58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U59" s="10" t="s">
        <v>397</v>
      </c>
      <c r="W59" s="10" t="s">
        <v>450</v>
      </c>
    </row>
    <row r="60" spans="2:23" ht="12.75">
      <c r="B60" s="58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U60" s="10" t="s">
        <v>321</v>
      </c>
      <c r="W60" s="10" t="s">
        <v>327</v>
      </c>
    </row>
    <row r="61" spans="21:23" ht="12.75">
      <c r="U61" s="10" t="s">
        <v>600</v>
      </c>
      <c r="W61" s="10" t="s">
        <v>201</v>
      </c>
    </row>
    <row r="62" spans="21:23" ht="12.75">
      <c r="U62" s="10" t="s">
        <v>102</v>
      </c>
      <c r="W62" s="10" t="s">
        <v>473</v>
      </c>
    </row>
    <row r="63" spans="21:23" ht="12.75">
      <c r="U63" s="10" t="s">
        <v>103</v>
      </c>
      <c r="W63" s="10" t="s">
        <v>363</v>
      </c>
    </row>
    <row r="64" spans="21:23" ht="12.75">
      <c r="U64" s="10" t="s">
        <v>268</v>
      </c>
      <c r="W64" s="10" t="s">
        <v>486</v>
      </c>
    </row>
    <row r="65" spans="21:23" ht="12.75">
      <c r="U65" s="10" t="s">
        <v>376</v>
      </c>
      <c r="W65" s="10" t="s">
        <v>475</v>
      </c>
    </row>
    <row r="66" spans="21:23" ht="12.75">
      <c r="U66" s="10" t="s">
        <v>377</v>
      </c>
      <c r="W66" s="10" t="s">
        <v>167</v>
      </c>
    </row>
    <row r="67" spans="21:23" ht="12.75">
      <c r="U67" s="10" t="s">
        <v>372</v>
      </c>
      <c r="W67" s="10" t="s">
        <v>618</v>
      </c>
    </row>
    <row r="68" spans="21:23" ht="12.75">
      <c r="U68" s="10" t="s">
        <v>231</v>
      </c>
      <c r="W68" s="10" t="s">
        <v>360</v>
      </c>
    </row>
    <row r="69" spans="21:23" ht="12.75">
      <c r="U69" s="10" t="s">
        <v>490</v>
      </c>
      <c r="W69" s="10" t="s">
        <v>483</v>
      </c>
    </row>
    <row r="70" spans="21:23" ht="12.75">
      <c r="U70" s="10" t="s">
        <v>452</v>
      </c>
      <c r="W70" s="10" t="s">
        <v>564</v>
      </c>
    </row>
    <row r="71" spans="21:23" ht="12.75">
      <c r="U71" s="10" t="s">
        <v>482</v>
      </c>
      <c r="W71" s="10" t="s">
        <v>428</v>
      </c>
    </row>
    <row r="72" spans="21:23" ht="12.75">
      <c r="U72" s="10" t="s">
        <v>419</v>
      </c>
      <c r="W72" s="10" t="s">
        <v>415</v>
      </c>
    </row>
    <row r="73" spans="21:23" ht="12.75">
      <c r="U73" s="10" t="s">
        <v>456</v>
      </c>
      <c r="W73" s="10" t="s">
        <v>567</v>
      </c>
    </row>
    <row r="74" spans="21:23" ht="12.75">
      <c r="U74" s="10" t="s">
        <v>382</v>
      </c>
      <c r="W74" s="10" t="s">
        <v>466</v>
      </c>
    </row>
    <row r="75" spans="21:23" ht="12.75">
      <c r="U75" s="10" t="s">
        <v>86</v>
      </c>
      <c r="W75" s="10" t="s">
        <v>593</v>
      </c>
    </row>
    <row r="76" spans="21:23" ht="12.75">
      <c r="U76" s="10" t="s">
        <v>182</v>
      </c>
      <c r="W76" s="10" t="s">
        <v>623</v>
      </c>
    </row>
    <row r="77" spans="21:23" ht="12.75">
      <c r="U77" s="10" t="s">
        <v>389</v>
      </c>
      <c r="W77" s="10" t="s">
        <v>225</v>
      </c>
    </row>
    <row r="78" spans="21:23" ht="12.75">
      <c r="U78" s="10" t="s">
        <v>443</v>
      </c>
      <c r="W78" s="10" t="s">
        <v>599</v>
      </c>
    </row>
    <row r="79" spans="21:23" ht="12.75">
      <c r="U79" s="10" t="s">
        <v>232</v>
      </c>
      <c r="W79" s="10" t="s">
        <v>455</v>
      </c>
    </row>
    <row r="80" spans="21:23" ht="12.75">
      <c r="U80" s="10" t="s">
        <v>104</v>
      </c>
      <c r="W80" s="10" t="s">
        <v>588</v>
      </c>
    </row>
    <row r="81" spans="21:23" ht="12.75">
      <c r="U81" s="10" t="s">
        <v>144</v>
      </c>
      <c r="W81" s="10" t="s">
        <v>458</v>
      </c>
    </row>
    <row r="82" spans="21:23" ht="12.75">
      <c r="U82" s="10" t="s">
        <v>145</v>
      </c>
      <c r="W82" s="10" t="s">
        <v>479</v>
      </c>
    </row>
    <row r="83" spans="21:23" ht="12.75">
      <c r="U83" s="10" t="s">
        <v>234</v>
      </c>
      <c r="W83" s="10" t="s">
        <v>598</v>
      </c>
    </row>
    <row r="84" spans="21:23" ht="12.75">
      <c r="U84" s="10" t="s">
        <v>235</v>
      </c>
      <c r="W84" s="10" t="s">
        <v>464</v>
      </c>
    </row>
    <row r="85" spans="21:23" ht="12.75">
      <c r="U85" s="10" t="s">
        <v>236</v>
      </c>
      <c r="W85" s="10" t="s">
        <v>433</v>
      </c>
    </row>
    <row r="86" spans="21:23" ht="12.75">
      <c r="U86" s="10" t="s">
        <v>238</v>
      </c>
      <c r="W86" s="10" t="s">
        <v>325</v>
      </c>
    </row>
    <row r="87" spans="21:23" ht="12.75">
      <c r="U87" s="10" t="s">
        <v>444</v>
      </c>
      <c r="W87" s="10" t="s">
        <v>307</v>
      </c>
    </row>
    <row r="88" spans="21:23" ht="12.75">
      <c r="U88" s="10" t="s">
        <v>239</v>
      </c>
      <c r="W88" s="10" t="s">
        <v>442</v>
      </c>
    </row>
    <row r="89" spans="21:23" ht="12.75">
      <c r="U89" s="10" t="s">
        <v>240</v>
      </c>
      <c r="W89" s="10" t="s">
        <v>99</v>
      </c>
    </row>
    <row r="90" spans="21:23" ht="12.75">
      <c r="U90" s="10" t="s">
        <v>411</v>
      </c>
      <c r="W90" s="10" t="s">
        <v>429</v>
      </c>
    </row>
    <row r="91" spans="21:23" ht="12.75">
      <c r="U91" s="10" t="s">
        <v>241</v>
      </c>
      <c r="W91" s="10" t="s">
        <v>427</v>
      </c>
    </row>
    <row r="92" spans="21:23" ht="12.75">
      <c r="U92" s="10" t="s">
        <v>242</v>
      </c>
      <c r="W92" s="10" t="s">
        <v>107</v>
      </c>
    </row>
    <row r="93" spans="21:23" ht="12.75">
      <c r="U93" s="10" t="s">
        <v>438</v>
      </c>
      <c r="W93" s="10" t="s">
        <v>489</v>
      </c>
    </row>
    <row r="94" spans="21:23" ht="12.75">
      <c r="U94" s="10" t="s">
        <v>243</v>
      </c>
      <c r="W94" s="10" t="s">
        <v>227</v>
      </c>
    </row>
    <row r="95" spans="21:23" ht="12.75">
      <c r="U95" s="10" t="s">
        <v>244</v>
      </c>
      <c r="W95" s="10" t="s">
        <v>308</v>
      </c>
    </row>
    <row r="96" spans="21:23" ht="12.75">
      <c r="U96" s="10" t="s">
        <v>245</v>
      </c>
      <c r="W96" s="10" t="s">
        <v>283</v>
      </c>
    </row>
    <row r="97" spans="21:23" ht="12.75">
      <c r="U97" s="10" t="s">
        <v>622</v>
      </c>
      <c r="W97" s="10" t="s">
        <v>80</v>
      </c>
    </row>
    <row r="98" spans="21:23" ht="12.75">
      <c r="U98" s="10" t="s">
        <v>582</v>
      </c>
      <c r="W98" s="10" t="s">
        <v>317</v>
      </c>
    </row>
    <row r="99" spans="21:23" ht="12.75">
      <c r="U99" s="10" t="s">
        <v>313</v>
      </c>
      <c r="W99" s="10" t="s">
        <v>566</v>
      </c>
    </row>
    <row r="100" spans="21:23" ht="12.75">
      <c r="U100" s="10" t="s">
        <v>105</v>
      </c>
      <c r="W100" s="10" t="s">
        <v>139</v>
      </c>
    </row>
    <row r="101" spans="21:23" ht="12.75">
      <c r="U101" s="10" t="s">
        <v>269</v>
      </c>
      <c r="W101" s="10" t="s">
        <v>396</v>
      </c>
    </row>
    <row r="102" spans="21:23" ht="12.75">
      <c r="U102" s="10" t="s">
        <v>270</v>
      </c>
      <c r="W102" s="10" t="s">
        <v>375</v>
      </c>
    </row>
    <row r="103" spans="21:23" ht="12.75">
      <c r="U103" s="10" t="s">
        <v>219</v>
      </c>
      <c r="W103" s="10" t="s">
        <v>320</v>
      </c>
    </row>
    <row r="104" spans="21:23" ht="12.75">
      <c r="U104" s="10" t="s">
        <v>451</v>
      </c>
      <c r="W104" s="10" t="s">
        <v>309</v>
      </c>
    </row>
    <row r="105" spans="21:23" ht="12.75">
      <c r="U105" s="10" t="s">
        <v>421</v>
      </c>
      <c r="W105" s="10" t="s">
        <v>556</v>
      </c>
    </row>
    <row r="106" spans="21:23" ht="12.75">
      <c r="U106" s="10" t="s">
        <v>87</v>
      </c>
      <c r="W106" s="10" t="s">
        <v>334</v>
      </c>
    </row>
    <row r="107" spans="21:23" ht="12.75">
      <c r="U107" s="10" t="s">
        <v>492</v>
      </c>
      <c r="W107" s="78"/>
    </row>
    <row r="108" spans="21:23" ht="12.75">
      <c r="U108" s="10" t="s">
        <v>106</v>
      </c>
      <c r="W108" s="78"/>
    </row>
    <row r="109" spans="21:23" ht="12.75">
      <c r="U109" s="10" t="s">
        <v>369</v>
      </c>
      <c r="W109" s="78"/>
    </row>
    <row r="110" spans="21:23" ht="12.75">
      <c r="U110" s="10" t="s">
        <v>395</v>
      </c>
      <c r="W110" s="78"/>
    </row>
    <row r="111" spans="21:23" ht="12.75">
      <c r="U111" s="10" t="s">
        <v>371</v>
      </c>
      <c r="W111" s="78"/>
    </row>
    <row r="112" spans="21:23" ht="12.75">
      <c r="U112" s="10" t="s">
        <v>246</v>
      </c>
      <c r="W112" s="78"/>
    </row>
    <row r="113" ht="12.75">
      <c r="U113" s="10" t="s">
        <v>108</v>
      </c>
    </row>
    <row r="114" ht="12.75">
      <c r="U114" s="10" t="s">
        <v>81</v>
      </c>
    </row>
    <row r="115" ht="12.75">
      <c r="U115" s="10" t="s">
        <v>109</v>
      </c>
    </row>
    <row r="116" ht="12.75">
      <c r="U116" s="10" t="s">
        <v>597</v>
      </c>
    </row>
    <row r="117" ht="12.75">
      <c r="U117" s="10" t="s">
        <v>110</v>
      </c>
    </row>
    <row r="118" ht="12.75">
      <c r="U118" s="10" t="s">
        <v>548</v>
      </c>
    </row>
    <row r="119" ht="12.75">
      <c r="U119" s="10" t="s">
        <v>493</v>
      </c>
    </row>
    <row r="120" ht="12.75">
      <c r="U120" s="10" t="s">
        <v>247</v>
      </c>
    </row>
    <row r="121" ht="12.75">
      <c r="U121" s="10" t="s">
        <v>560</v>
      </c>
    </row>
    <row r="122" ht="12.75">
      <c r="U122" s="10" t="s">
        <v>557</v>
      </c>
    </row>
    <row r="123" ht="12.75">
      <c r="U123" s="10" t="s">
        <v>146</v>
      </c>
    </row>
    <row r="124" ht="12.75">
      <c r="U124" s="10" t="s">
        <v>412</v>
      </c>
    </row>
    <row r="125" ht="12.75">
      <c r="U125" s="10" t="s">
        <v>111</v>
      </c>
    </row>
    <row r="126" ht="12.75">
      <c r="U126" s="10" t="s">
        <v>248</v>
      </c>
    </row>
    <row r="127" ht="12.75">
      <c r="U127" s="10" t="s">
        <v>425</v>
      </c>
    </row>
    <row r="128" ht="12.75">
      <c r="U128" s="10" t="s">
        <v>273</v>
      </c>
    </row>
    <row r="129" ht="12.75">
      <c r="U129" s="10" t="s">
        <v>477</v>
      </c>
    </row>
    <row r="130" ht="12.75">
      <c r="U130" s="10" t="s">
        <v>542</v>
      </c>
    </row>
    <row r="131" ht="12.75">
      <c r="U131" s="10" t="s">
        <v>336</v>
      </c>
    </row>
    <row r="132" ht="12.75">
      <c r="U132" s="10" t="s">
        <v>589</v>
      </c>
    </row>
    <row r="133" ht="12.75">
      <c r="U133" s="10" t="s">
        <v>112</v>
      </c>
    </row>
    <row r="134" ht="12.75">
      <c r="U134" s="10" t="s">
        <v>183</v>
      </c>
    </row>
    <row r="135" ht="12.75">
      <c r="U135" s="10" t="s">
        <v>426</v>
      </c>
    </row>
    <row r="136" ht="12.75">
      <c r="U136" s="10" t="s">
        <v>540</v>
      </c>
    </row>
    <row r="137" ht="12.75">
      <c r="U137" s="10" t="s">
        <v>249</v>
      </c>
    </row>
    <row r="138" ht="12.75">
      <c r="U138" s="10" t="s">
        <v>445</v>
      </c>
    </row>
    <row r="139" ht="12.75">
      <c r="U139" s="10" t="s">
        <v>274</v>
      </c>
    </row>
    <row r="140" ht="12.75">
      <c r="U140" s="10" t="s">
        <v>553</v>
      </c>
    </row>
    <row r="141" ht="12.75">
      <c r="U141" s="10" t="s">
        <v>616</v>
      </c>
    </row>
    <row r="142" ht="12.75">
      <c r="U142" s="10" t="s">
        <v>250</v>
      </c>
    </row>
    <row r="143" ht="12.75">
      <c r="U143" s="10" t="s">
        <v>147</v>
      </c>
    </row>
    <row r="144" ht="12.75">
      <c r="U144" s="10" t="s">
        <v>251</v>
      </c>
    </row>
    <row r="145" ht="12.75">
      <c r="U145" s="10" t="s">
        <v>601</v>
      </c>
    </row>
    <row r="146" ht="12.75">
      <c r="U146" s="10" t="s">
        <v>252</v>
      </c>
    </row>
    <row r="147" ht="12.75">
      <c r="U147" s="10" t="s">
        <v>253</v>
      </c>
    </row>
    <row r="148" ht="12.75">
      <c r="U148" s="10" t="s">
        <v>558</v>
      </c>
    </row>
    <row r="149" ht="12.75">
      <c r="U149" s="10" t="s">
        <v>437</v>
      </c>
    </row>
    <row r="150" ht="12.75">
      <c r="U150" s="10" t="s">
        <v>350</v>
      </c>
    </row>
    <row r="151" ht="12.75">
      <c r="U151" s="10" t="s">
        <v>361</v>
      </c>
    </row>
    <row r="152" ht="12.75">
      <c r="U152" s="10" t="s">
        <v>222</v>
      </c>
    </row>
    <row r="153" ht="12.75">
      <c r="U153" s="10" t="s">
        <v>565</v>
      </c>
    </row>
    <row r="154" ht="12.75">
      <c r="U154" s="10" t="s">
        <v>348</v>
      </c>
    </row>
    <row r="155" ht="12.75">
      <c r="U155" s="10" t="s">
        <v>254</v>
      </c>
    </row>
    <row r="156" ht="12.75">
      <c r="U156" s="10" t="s">
        <v>365</v>
      </c>
    </row>
    <row r="157" ht="12.75">
      <c r="U157" s="10" t="s">
        <v>359</v>
      </c>
    </row>
    <row r="158" ht="12.75">
      <c r="U158" s="10" t="s">
        <v>356</v>
      </c>
    </row>
    <row r="159" ht="12.75">
      <c r="U159" s="10" t="s">
        <v>454</v>
      </c>
    </row>
    <row r="160" ht="12.75">
      <c r="U160" s="10" t="s">
        <v>366</v>
      </c>
    </row>
    <row r="161" ht="12.75">
      <c r="U161" s="10" t="s">
        <v>166</v>
      </c>
    </row>
    <row r="162" ht="12.75">
      <c r="U162" s="10" t="s">
        <v>418</v>
      </c>
    </row>
    <row r="163" ht="12.75">
      <c r="U163" s="10" t="s">
        <v>255</v>
      </c>
    </row>
    <row r="164" ht="12.75">
      <c r="U164" s="10" t="s">
        <v>435</v>
      </c>
    </row>
    <row r="165" ht="12.75">
      <c r="U165" s="10" t="s">
        <v>224</v>
      </c>
    </row>
    <row r="166" ht="12.75">
      <c r="U166" s="10" t="s">
        <v>256</v>
      </c>
    </row>
    <row r="167" ht="12.75">
      <c r="U167" s="10" t="s">
        <v>257</v>
      </c>
    </row>
    <row r="168" ht="12.75">
      <c r="U168" s="10" t="s">
        <v>315</v>
      </c>
    </row>
    <row r="169" ht="12.75">
      <c r="U169" s="10" t="s">
        <v>606</v>
      </c>
    </row>
    <row r="170" ht="12.75">
      <c r="U170" s="10" t="s">
        <v>113</v>
      </c>
    </row>
    <row r="171" ht="12.75">
      <c r="U171" s="10" t="s">
        <v>258</v>
      </c>
    </row>
    <row r="172" ht="12.75">
      <c r="U172" s="10" t="s">
        <v>595</v>
      </c>
    </row>
    <row r="173" ht="12.75">
      <c r="U173" s="10" t="s">
        <v>423</v>
      </c>
    </row>
    <row r="174" ht="12.75">
      <c r="U174" s="10" t="s">
        <v>140</v>
      </c>
    </row>
    <row r="175" ht="12.75">
      <c r="U175" s="10" t="s">
        <v>1</v>
      </c>
    </row>
    <row r="176" ht="12.75">
      <c r="U176" s="10" t="s">
        <v>575</v>
      </c>
    </row>
    <row r="177" ht="12.75">
      <c r="U177" s="10" t="s">
        <v>82</v>
      </c>
    </row>
    <row r="178" ht="12.75">
      <c r="U178" s="10" t="s">
        <v>346</v>
      </c>
    </row>
    <row r="179" ht="12.75">
      <c r="U179" s="10" t="s">
        <v>617</v>
      </c>
    </row>
    <row r="180" ht="12.75">
      <c r="U180" s="10" t="s">
        <v>471</v>
      </c>
    </row>
    <row r="181" ht="12.75">
      <c r="U181" s="10" t="s">
        <v>422</v>
      </c>
    </row>
    <row r="182" ht="12.75">
      <c r="U182" s="10" t="s">
        <v>615</v>
      </c>
    </row>
    <row r="183" ht="12.75">
      <c r="U183" s="10" t="s">
        <v>403</v>
      </c>
    </row>
    <row r="184" ht="12.75">
      <c r="U184" s="10" t="s">
        <v>399</v>
      </c>
    </row>
    <row r="185" ht="12.75">
      <c r="U185" s="10" t="s">
        <v>404</v>
      </c>
    </row>
    <row r="186" ht="12.75">
      <c r="U186" s="10" t="s">
        <v>114</v>
      </c>
    </row>
    <row r="187" ht="12.75">
      <c r="U187" s="10" t="s">
        <v>259</v>
      </c>
    </row>
    <row r="188" ht="12.75">
      <c r="U188" s="10" t="s">
        <v>115</v>
      </c>
    </row>
    <row r="189" ht="12.75">
      <c r="U189" s="10" t="s">
        <v>607</v>
      </c>
    </row>
    <row r="190" ht="12.75">
      <c r="U190" s="10" t="s">
        <v>355</v>
      </c>
    </row>
    <row r="191" ht="12.75">
      <c r="U191" s="10" t="s">
        <v>260</v>
      </c>
    </row>
    <row r="192" ht="12.75">
      <c r="U192" s="10" t="s">
        <v>608</v>
      </c>
    </row>
    <row r="193" ht="12.75">
      <c r="U193" s="10" t="s">
        <v>383</v>
      </c>
    </row>
    <row r="194" ht="12.75">
      <c r="U194" s="10" t="s">
        <v>462</v>
      </c>
    </row>
    <row r="195" ht="12.75">
      <c r="U195" s="10" t="s">
        <v>402</v>
      </c>
    </row>
    <row r="196" ht="12.75">
      <c r="U196" s="10" t="s">
        <v>148</v>
      </c>
    </row>
    <row r="197" ht="12.75">
      <c r="U197" s="10" t="s">
        <v>596</v>
      </c>
    </row>
    <row r="198" ht="12.75">
      <c r="U198" s="10" t="s">
        <v>465</v>
      </c>
    </row>
    <row r="199" ht="12.75">
      <c r="U199" s="10" t="s">
        <v>116</v>
      </c>
    </row>
    <row r="200" ht="12.75">
      <c r="U200" s="10" t="s">
        <v>323</v>
      </c>
    </row>
    <row r="201" ht="12.75">
      <c r="U201" s="10" t="s">
        <v>275</v>
      </c>
    </row>
    <row r="202" ht="12.75">
      <c r="U202" s="10" t="s">
        <v>276</v>
      </c>
    </row>
    <row r="203" ht="12.75">
      <c r="U203" s="10" t="s">
        <v>261</v>
      </c>
    </row>
    <row r="204" ht="12.75">
      <c r="U204" s="10" t="s">
        <v>577</v>
      </c>
    </row>
    <row r="205" ht="12.75">
      <c r="U205" s="10" t="s">
        <v>609</v>
      </c>
    </row>
    <row r="206" ht="12.75">
      <c r="U206" s="10" t="s">
        <v>463</v>
      </c>
    </row>
    <row r="207" ht="12.75">
      <c r="U207" s="10" t="s">
        <v>149</v>
      </c>
    </row>
    <row r="208" ht="12.75">
      <c r="U208" s="10" t="s">
        <v>117</v>
      </c>
    </row>
    <row r="209" ht="12.75">
      <c r="U209" s="10" t="s">
        <v>277</v>
      </c>
    </row>
    <row r="210" ht="12.75">
      <c r="U210" s="10" t="s">
        <v>118</v>
      </c>
    </row>
    <row r="211" ht="12.75">
      <c r="U211" s="10" t="s">
        <v>436</v>
      </c>
    </row>
    <row r="212" ht="12.75">
      <c r="U212" s="10" t="s">
        <v>549</v>
      </c>
    </row>
    <row r="213" ht="12.75">
      <c r="U213" s="10" t="s">
        <v>184</v>
      </c>
    </row>
    <row r="214" ht="12.75">
      <c r="U214" s="10" t="s">
        <v>262</v>
      </c>
    </row>
    <row r="215" ht="12.75">
      <c r="U215" s="10" t="s">
        <v>621</v>
      </c>
    </row>
    <row r="216" ht="12.75">
      <c r="U216" s="10" t="s">
        <v>119</v>
      </c>
    </row>
    <row r="217" ht="12.75">
      <c r="U217" s="10" t="s">
        <v>120</v>
      </c>
    </row>
    <row r="218" ht="12.75">
      <c r="U218" s="10" t="s">
        <v>278</v>
      </c>
    </row>
    <row r="219" ht="12.75">
      <c r="U219" s="10" t="s">
        <v>613</v>
      </c>
    </row>
    <row r="220" ht="12.75">
      <c r="U220" s="10" t="s">
        <v>211</v>
      </c>
    </row>
    <row r="221" ht="12.75">
      <c r="U221" s="10" t="s">
        <v>374</v>
      </c>
    </row>
    <row r="222" ht="12.75">
      <c r="U222" s="10" t="s">
        <v>185</v>
      </c>
    </row>
    <row r="223" ht="12.75">
      <c r="U223" s="10" t="s">
        <v>121</v>
      </c>
    </row>
    <row r="224" ht="12.75">
      <c r="U224" s="10" t="s">
        <v>603</v>
      </c>
    </row>
    <row r="225" ht="12.75">
      <c r="U225" s="10" t="s">
        <v>494</v>
      </c>
    </row>
    <row r="226" ht="12.75">
      <c r="U226" s="10" t="s">
        <v>362</v>
      </c>
    </row>
    <row r="227" ht="12.75">
      <c r="U227" s="10" t="s">
        <v>205</v>
      </c>
    </row>
    <row r="228" ht="12.75">
      <c r="U228" s="10" t="s">
        <v>122</v>
      </c>
    </row>
    <row r="229" ht="12.75">
      <c r="U229" s="10" t="s">
        <v>341</v>
      </c>
    </row>
    <row r="230" ht="12.75">
      <c r="U230" s="10" t="s">
        <v>330</v>
      </c>
    </row>
    <row r="231" ht="12.75">
      <c r="U231" s="10" t="s">
        <v>123</v>
      </c>
    </row>
    <row r="232" ht="12.75">
      <c r="U232" s="10" t="s">
        <v>326</v>
      </c>
    </row>
    <row r="233" ht="12.75">
      <c r="U233" s="10" t="s">
        <v>611</v>
      </c>
    </row>
    <row r="234" ht="12.75">
      <c r="U234" s="10" t="s">
        <v>263</v>
      </c>
    </row>
    <row r="235" ht="12.75">
      <c r="U235" s="10" t="s">
        <v>124</v>
      </c>
    </row>
    <row r="236" ht="12.75">
      <c r="U236" s="10" t="s">
        <v>378</v>
      </c>
    </row>
    <row r="237" ht="12.75">
      <c r="U237" s="10" t="s">
        <v>459</v>
      </c>
    </row>
    <row r="238" ht="12.75">
      <c r="U238" s="10" t="s">
        <v>194</v>
      </c>
    </row>
    <row r="239" ht="12.75">
      <c r="U239" s="10" t="s">
        <v>207</v>
      </c>
    </row>
    <row r="240" ht="12.75">
      <c r="U240" s="10" t="s">
        <v>138</v>
      </c>
    </row>
    <row r="241" ht="12.75">
      <c r="U241" s="10" t="s">
        <v>586</v>
      </c>
    </row>
    <row r="242" ht="12.75">
      <c r="U242" s="10" t="s">
        <v>264</v>
      </c>
    </row>
    <row r="243" ht="12.75">
      <c r="U243" s="10" t="s">
        <v>265</v>
      </c>
    </row>
    <row r="244" ht="12.75">
      <c r="U244" s="10" t="s">
        <v>339</v>
      </c>
    </row>
    <row r="245" ht="12.75">
      <c r="U245" s="10" t="s">
        <v>349</v>
      </c>
    </row>
    <row r="246" ht="12.75">
      <c r="U246" s="10" t="s">
        <v>460</v>
      </c>
    </row>
    <row r="247" ht="12.75">
      <c r="U247" s="10" t="s">
        <v>467</v>
      </c>
    </row>
    <row r="248" ht="12.75">
      <c r="U248" s="10" t="s">
        <v>266</v>
      </c>
    </row>
    <row r="249" ht="12.75">
      <c r="U249" s="10" t="s">
        <v>388</v>
      </c>
    </row>
    <row r="250" ht="12.75">
      <c r="U250" s="10" t="s">
        <v>386</v>
      </c>
    </row>
    <row r="251" ht="12.75">
      <c r="U251" s="10" t="s">
        <v>591</v>
      </c>
    </row>
    <row r="252" ht="12.75">
      <c r="U252" s="10" t="s">
        <v>401</v>
      </c>
    </row>
    <row r="253" ht="12.75">
      <c r="U253" s="10" t="s">
        <v>125</v>
      </c>
    </row>
    <row r="254" ht="12.75">
      <c r="U254" s="10" t="s">
        <v>358</v>
      </c>
    </row>
    <row r="255" ht="12.75">
      <c r="U255" s="10" t="s">
        <v>409</v>
      </c>
    </row>
    <row r="256" ht="12.75">
      <c r="U256" s="10" t="s">
        <v>453</v>
      </c>
    </row>
    <row r="257" ht="12.75">
      <c r="U257" s="10" t="s">
        <v>126</v>
      </c>
    </row>
    <row r="258" ht="12.75">
      <c r="U258" s="10" t="s">
        <v>468</v>
      </c>
    </row>
    <row r="259" ht="12.75">
      <c r="U259" s="10" t="s">
        <v>329</v>
      </c>
    </row>
    <row r="260" ht="12.75">
      <c r="U260" s="10" t="s">
        <v>337</v>
      </c>
    </row>
    <row r="261" ht="12.75">
      <c r="U261" s="10" t="s">
        <v>192</v>
      </c>
    </row>
    <row r="262" ht="12.75">
      <c r="U262" s="10" t="s">
        <v>193</v>
      </c>
    </row>
    <row r="263" ht="12.75">
      <c r="U263" s="10" t="s">
        <v>446</v>
      </c>
    </row>
    <row r="264" ht="12.75">
      <c r="U264" s="10" t="s">
        <v>186</v>
      </c>
    </row>
    <row r="265" ht="12.75">
      <c r="U265" s="10" t="s">
        <v>480</v>
      </c>
    </row>
    <row r="266" ht="12.75">
      <c r="U266" s="10" t="s">
        <v>424</v>
      </c>
    </row>
    <row r="267" ht="12.75">
      <c r="U267" s="10" t="s">
        <v>127</v>
      </c>
    </row>
    <row r="268" ht="12.75">
      <c r="U268" s="10" t="s">
        <v>625</v>
      </c>
    </row>
    <row r="269" ht="12.75">
      <c r="U269" s="10" t="s">
        <v>407</v>
      </c>
    </row>
    <row r="270" ht="12.75">
      <c r="U270" s="10" t="s">
        <v>128</v>
      </c>
    </row>
    <row r="271" ht="12.75">
      <c r="U271" s="10" t="s">
        <v>324</v>
      </c>
    </row>
    <row r="272" ht="12.75">
      <c r="U272" s="10" t="s">
        <v>569</v>
      </c>
    </row>
    <row r="273" ht="12.75">
      <c r="U273" s="10" t="s">
        <v>587</v>
      </c>
    </row>
    <row r="274" ht="12.75">
      <c r="U274" s="10" t="s">
        <v>214</v>
      </c>
    </row>
    <row r="275" ht="12.75">
      <c r="U275" s="10" t="s">
        <v>390</v>
      </c>
    </row>
    <row r="276" ht="12.75">
      <c r="U276" s="10" t="s">
        <v>187</v>
      </c>
    </row>
    <row r="277" ht="12.75">
      <c r="U277" s="10" t="s">
        <v>83</v>
      </c>
    </row>
    <row r="278" ht="12.75">
      <c r="U278" s="10" t="s">
        <v>0</v>
      </c>
    </row>
    <row r="279" ht="12.75">
      <c r="U279" s="10" t="s">
        <v>129</v>
      </c>
    </row>
    <row r="280" ht="12.75">
      <c r="U280" s="10" t="s">
        <v>130</v>
      </c>
    </row>
    <row r="281" ht="12.75">
      <c r="U281" s="10" t="s">
        <v>416</v>
      </c>
    </row>
    <row r="282" ht="12.75">
      <c r="U282" s="10" t="s">
        <v>439</v>
      </c>
    </row>
    <row r="283" ht="12.75">
      <c r="U283" s="10" t="s">
        <v>605</v>
      </c>
    </row>
    <row r="284" ht="12.75">
      <c r="U284" s="10" t="s">
        <v>491</v>
      </c>
    </row>
    <row r="285" ht="12.75">
      <c r="U285" s="10" t="s">
        <v>279</v>
      </c>
    </row>
    <row r="286" ht="12.75">
      <c r="U286" s="10" t="s">
        <v>457</v>
      </c>
    </row>
    <row r="287" ht="12.75">
      <c r="U287" s="10" t="s">
        <v>449</v>
      </c>
    </row>
    <row r="288" ht="12.75">
      <c r="U288" s="10" t="s">
        <v>318</v>
      </c>
    </row>
    <row r="289" ht="12.75">
      <c r="U289" s="10" t="s">
        <v>364</v>
      </c>
    </row>
    <row r="290" ht="12.75">
      <c r="U290" s="10" t="s">
        <v>538</v>
      </c>
    </row>
    <row r="291" ht="12.75">
      <c r="U291" s="10" t="s">
        <v>612</v>
      </c>
    </row>
    <row r="292" ht="12.75">
      <c r="U292" s="10" t="s">
        <v>487</v>
      </c>
    </row>
    <row r="293" ht="12.75">
      <c r="U293" s="10" t="s">
        <v>131</v>
      </c>
    </row>
    <row r="294" ht="12.75">
      <c r="U294" s="10" t="s">
        <v>84</v>
      </c>
    </row>
    <row r="295" ht="12.75">
      <c r="U295" s="10" t="s">
        <v>624</v>
      </c>
    </row>
    <row r="296" ht="12.75">
      <c r="U296" s="10" t="s">
        <v>430</v>
      </c>
    </row>
    <row r="297" ht="12.75">
      <c r="U297" s="10" t="s">
        <v>384</v>
      </c>
    </row>
    <row r="298" ht="12.75">
      <c r="U298" s="10" t="s">
        <v>393</v>
      </c>
    </row>
    <row r="299" ht="12.75">
      <c r="U299" s="10" t="s">
        <v>604</v>
      </c>
    </row>
    <row r="300" ht="12.75">
      <c r="U300" s="10" t="s">
        <v>469</v>
      </c>
    </row>
    <row r="301" ht="12.75">
      <c r="U301" s="10" t="s">
        <v>450</v>
      </c>
    </row>
    <row r="302" ht="12.75">
      <c r="U302" s="10" t="s">
        <v>400</v>
      </c>
    </row>
    <row r="303" ht="12.75">
      <c r="U303" s="10" t="s">
        <v>368</v>
      </c>
    </row>
    <row r="304" ht="12.75">
      <c r="U304" s="10" t="s">
        <v>370</v>
      </c>
    </row>
    <row r="305" ht="12.75">
      <c r="U305" s="10" t="s">
        <v>379</v>
      </c>
    </row>
    <row r="306" ht="12.75">
      <c r="U306" s="10" t="s">
        <v>132</v>
      </c>
    </row>
    <row r="307" ht="12.75">
      <c r="U307" s="10" t="s">
        <v>394</v>
      </c>
    </row>
    <row r="308" ht="12.75">
      <c r="U308" s="10" t="s">
        <v>544</v>
      </c>
    </row>
    <row r="309" ht="12.75">
      <c r="U309" s="10" t="s">
        <v>85</v>
      </c>
    </row>
    <row r="310" ht="12.75">
      <c r="U310" s="10" t="s">
        <v>391</v>
      </c>
    </row>
    <row r="311" ht="12.75">
      <c r="U311" s="10" t="s">
        <v>344</v>
      </c>
    </row>
    <row r="312" ht="12.75">
      <c r="U312" s="10" t="s">
        <v>150</v>
      </c>
    </row>
    <row r="313" ht="12.75">
      <c r="U313" s="10" t="s">
        <v>133</v>
      </c>
    </row>
    <row r="314" ht="12.75">
      <c r="U314" s="10" t="s">
        <v>208</v>
      </c>
    </row>
    <row r="315" ht="12.75">
      <c r="U315" s="10" t="s">
        <v>267</v>
      </c>
    </row>
    <row r="316" ht="12.75">
      <c r="U316" s="10" t="s">
        <v>352</v>
      </c>
    </row>
    <row r="317" ht="12.75">
      <c r="U317" s="10" t="s">
        <v>306</v>
      </c>
    </row>
    <row r="318" ht="12.75">
      <c r="U318" s="10" t="s">
        <v>473</v>
      </c>
    </row>
    <row r="319" ht="12.75">
      <c r="U319" s="10" t="s">
        <v>134</v>
      </c>
    </row>
    <row r="320" ht="12.75">
      <c r="U320" s="10" t="s">
        <v>135</v>
      </c>
    </row>
    <row r="321" ht="12.75">
      <c r="U321" s="10" t="s">
        <v>447</v>
      </c>
    </row>
    <row r="322" ht="12.75">
      <c r="U322" s="10" t="s">
        <v>486</v>
      </c>
    </row>
    <row r="323" ht="12.75">
      <c r="U323" s="10" t="s">
        <v>475</v>
      </c>
    </row>
    <row r="324" ht="12.75">
      <c r="U324" s="10" t="s">
        <v>136</v>
      </c>
    </row>
    <row r="325" ht="12.75">
      <c r="U325" s="10" t="s">
        <v>545</v>
      </c>
    </row>
    <row r="326" ht="12.75">
      <c r="U326" s="10" t="s">
        <v>431</v>
      </c>
    </row>
    <row r="327" ht="12.75">
      <c r="U327" s="10" t="s">
        <v>573</v>
      </c>
    </row>
    <row r="328" ht="12.75">
      <c r="U328" s="10" t="s">
        <v>552</v>
      </c>
    </row>
    <row r="329" ht="12.75">
      <c r="U329" s="10" t="s">
        <v>88</v>
      </c>
    </row>
    <row r="330" ht="12.75">
      <c r="U330" s="10" t="s">
        <v>618</v>
      </c>
    </row>
    <row r="331" ht="12.75">
      <c r="U331" s="10" t="s">
        <v>360</v>
      </c>
    </row>
    <row r="332" ht="12.75">
      <c r="U332" s="10" t="s">
        <v>483</v>
      </c>
    </row>
    <row r="333" ht="12.75">
      <c r="U333" s="10" t="s">
        <v>564</v>
      </c>
    </row>
    <row r="334" ht="12.75">
      <c r="U334" s="10" t="s">
        <v>428</v>
      </c>
    </row>
    <row r="335" ht="12.75">
      <c r="U335" s="10" t="s">
        <v>415</v>
      </c>
    </row>
    <row r="336" ht="12.75">
      <c r="U336" s="10" t="s">
        <v>567</v>
      </c>
    </row>
    <row r="337" ht="12.75">
      <c r="U337" s="10" t="s">
        <v>466</v>
      </c>
    </row>
    <row r="338" ht="12.75">
      <c r="U338" s="10" t="s">
        <v>593</v>
      </c>
    </row>
    <row r="339" ht="12.75">
      <c r="U339" s="10" t="s">
        <v>623</v>
      </c>
    </row>
    <row r="340" ht="12.75">
      <c r="U340" s="10" t="s">
        <v>342</v>
      </c>
    </row>
    <row r="341" ht="12.75">
      <c r="U341" s="10" t="s">
        <v>599</v>
      </c>
    </row>
    <row r="342" ht="12.75">
      <c r="U342" s="10" t="s">
        <v>455</v>
      </c>
    </row>
    <row r="343" ht="12.75">
      <c r="U343" s="10" t="s">
        <v>588</v>
      </c>
    </row>
    <row r="344" ht="12.75">
      <c r="U344" s="10" t="s">
        <v>458</v>
      </c>
    </row>
    <row r="345" ht="12.75">
      <c r="U345" s="10" t="s">
        <v>479</v>
      </c>
    </row>
    <row r="346" ht="12.75">
      <c r="U346" s="10" t="s">
        <v>598</v>
      </c>
    </row>
    <row r="347" ht="12.75">
      <c r="U347" s="10" t="s">
        <v>464</v>
      </c>
    </row>
    <row r="348" ht="12.75">
      <c r="U348" s="10" t="s">
        <v>137</v>
      </c>
    </row>
    <row r="349" ht="12.75">
      <c r="U349" s="10" t="s">
        <v>433</v>
      </c>
    </row>
    <row r="350" ht="12.75">
      <c r="U350" s="10" t="s">
        <v>442</v>
      </c>
    </row>
    <row r="351" ht="12.75">
      <c r="U351" s="10" t="s">
        <v>429</v>
      </c>
    </row>
    <row r="352" ht="12.75">
      <c r="U352" s="10" t="s">
        <v>427</v>
      </c>
    </row>
    <row r="353" ht="12.75">
      <c r="U353" s="10" t="s">
        <v>489</v>
      </c>
    </row>
    <row r="354" ht="12.75">
      <c r="U354" s="10" t="s">
        <v>227</v>
      </c>
    </row>
    <row r="355" ht="12.75">
      <c r="U355" s="10" t="s">
        <v>312</v>
      </c>
    </row>
    <row r="356" ht="12.75">
      <c r="U356" s="10" t="s">
        <v>566</v>
      </c>
    </row>
    <row r="357" ht="12.75">
      <c r="U357" s="10" t="s">
        <v>619</v>
      </c>
    </row>
    <row r="358" ht="12.75">
      <c r="U358" s="10" t="s">
        <v>550</v>
      </c>
    </row>
    <row r="359" ht="12.75">
      <c r="U359" s="10" t="s">
        <v>594</v>
      </c>
    </row>
    <row r="360" ht="12.75">
      <c r="U360" s="10" t="s">
        <v>578</v>
      </c>
    </row>
    <row r="361" ht="12.75">
      <c r="U361" s="10" t="s">
        <v>476</v>
      </c>
    </row>
    <row r="362" ht="12.75">
      <c r="U362" s="10" t="s">
        <v>151</v>
      </c>
    </row>
    <row r="363" ht="12.75">
      <c r="U363" s="10" t="s">
        <v>153</v>
      </c>
    </row>
    <row r="364" ht="12.75">
      <c r="U364" s="10" t="s">
        <v>282</v>
      </c>
    </row>
    <row r="365" ht="12.75">
      <c r="U365" s="10" t="s">
        <v>154</v>
      </c>
    </row>
    <row r="366" ht="12.75">
      <c r="U366" s="10" t="s">
        <v>284</v>
      </c>
    </row>
    <row r="367" ht="12.75">
      <c r="U367" s="10" t="s">
        <v>155</v>
      </c>
    </row>
    <row r="368" ht="12.75">
      <c r="U368" s="10" t="s">
        <v>547</v>
      </c>
    </row>
    <row r="369" ht="12.75">
      <c r="U369" s="10" t="s">
        <v>156</v>
      </c>
    </row>
    <row r="370" ht="12.75">
      <c r="U370" s="10" t="s">
        <v>157</v>
      </c>
    </row>
    <row r="371" ht="12.75">
      <c r="U371" s="10" t="s">
        <v>158</v>
      </c>
    </row>
    <row r="372" ht="12.75">
      <c r="U372" s="10" t="s">
        <v>159</v>
      </c>
    </row>
    <row r="373" ht="12.75">
      <c r="U373" s="10" t="s">
        <v>434</v>
      </c>
    </row>
    <row r="374" ht="12.75">
      <c r="U374" s="10" t="s">
        <v>160</v>
      </c>
    </row>
    <row r="375" ht="12.75">
      <c r="U375" s="10" t="s">
        <v>572</v>
      </c>
    </row>
    <row r="376" ht="12.75">
      <c r="U376" s="10" t="s">
        <v>286</v>
      </c>
    </row>
    <row r="377" ht="12.75">
      <c r="U377" s="10" t="s">
        <v>161</v>
      </c>
    </row>
    <row r="378" ht="12.75">
      <c r="U378" s="10" t="s">
        <v>162</v>
      </c>
    </row>
    <row r="379" ht="12.75">
      <c r="U379" s="10" t="s">
        <v>571</v>
      </c>
    </row>
    <row r="380" ht="12.75">
      <c r="U380" s="10" t="s">
        <v>332</v>
      </c>
    </row>
    <row r="381" ht="12.75">
      <c r="U381" s="10" t="s">
        <v>602</v>
      </c>
    </row>
    <row r="382" ht="12.75">
      <c r="U382" s="10" t="s">
        <v>287</v>
      </c>
    </row>
    <row r="383" ht="12.75">
      <c r="U383" s="10" t="s">
        <v>288</v>
      </c>
    </row>
    <row r="384" ht="12.75">
      <c r="U384" s="10" t="s">
        <v>481</v>
      </c>
    </row>
    <row r="385" ht="12.75">
      <c r="U385" s="10" t="s">
        <v>163</v>
      </c>
    </row>
    <row r="386" ht="12.75">
      <c r="U386" s="10" t="s">
        <v>289</v>
      </c>
    </row>
    <row r="387" ht="12.75">
      <c r="U387" s="10" t="s">
        <v>190</v>
      </c>
    </row>
    <row r="388" ht="12.75">
      <c r="U388" s="10" t="s">
        <v>570</v>
      </c>
    </row>
    <row r="389" ht="12.75">
      <c r="U389" s="10" t="s">
        <v>164</v>
      </c>
    </row>
    <row r="390" ht="12.75">
      <c r="U390" s="10" t="s">
        <v>165</v>
      </c>
    </row>
    <row r="391" ht="12.75">
      <c r="U391" s="10" t="s">
        <v>440</v>
      </c>
    </row>
    <row r="392" ht="12.75">
      <c r="U392" s="10" t="s">
        <v>209</v>
      </c>
    </row>
    <row r="393" ht="12.75">
      <c r="U393" s="10" t="s">
        <v>554</v>
      </c>
    </row>
    <row r="394" ht="12.75">
      <c r="U394" s="10" t="s">
        <v>420</v>
      </c>
    </row>
    <row r="395" ht="12.75">
      <c r="U395" s="10" t="s">
        <v>556</v>
      </c>
    </row>
    <row r="396" ht="12.75">
      <c r="U396" s="10" t="s">
        <v>488</v>
      </c>
    </row>
    <row r="397" ht="12.75">
      <c r="U397" s="10" t="s">
        <v>472</v>
      </c>
    </row>
    <row r="398" ht="12.75">
      <c r="U398" s="10" t="s">
        <v>470</v>
      </c>
    </row>
    <row r="399" ht="12.75">
      <c r="U399" s="10" t="s">
        <v>335</v>
      </c>
    </row>
    <row r="400" ht="12.75">
      <c r="U400" s="78"/>
    </row>
    <row r="401" ht="12.75">
      <c r="U401" s="78"/>
    </row>
    <row r="402" ht="12.75">
      <c r="U402" s="78"/>
    </row>
    <row r="403" ht="12.75">
      <c r="U403" s="78"/>
    </row>
    <row r="404" ht="12.75">
      <c r="U404" s="78"/>
    </row>
  </sheetData>
  <sheetProtection password="C7FA" sheet="1"/>
  <mergeCells count="27">
    <mergeCell ref="B1:Q1"/>
    <mergeCell ref="B2:F2"/>
    <mergeCell ref="B7:F7"/>
    <mergeCell ref="B9:F9"/>
    <mergeCell ref="B8:F8"/>
    <mergeCell ref="B3:F3"/>
    <mergeCell ref="B4:F4"/>
    <mergeCell ref="G2:K2"/>
    <mergeCell ref="L2:Q2"/>
    <mergeCell ref="L3:Q10"/>
    <mergeCell ref="D47:Q47"/>
    <mergeCell ref="B46:Q46"/>
    <mergeCell ref="B44:Q44"/>
    <mergeCell ref="B45:Q45"/>
    <mergeCell ref="B12:F12"/>
    <mergeCell ref="G12:Q12"/>
    <mergeCell ref="B10:F10"/>
    <mergeCell ref="B5:F5"/>
    <mergeCell ref="B6:F6"/>
    <mergeCell ref="G9:K9"/>
    <mergeCell ref="G10:K10"/>
    <mergeCell ref="G3:K3"/>
    <mergeCell ref="G4:K4"/>
    <mergeCell ref="G5:K5"/>
    <mergeCell ref="G6:K6"/>
    <mergeCell ref="G7:K7"/>
    <mergeCell ref="G8:K8"/>
  </mergeCells>
  <conditionalFormatting sqref="C14">
    <cfRule type="containsText" priority="6" dxfId="2" operator="containsText" stopIfTrue="1" text="Odrůda">
      <formula>NOT(ISERROR(SEARCH("Odrůda",C14)))</formula>
    </cfRule>
  </conditionalFormatting>
  <conditionalFormatting sqref="J14">
    <cfRule type="containsText" priority="5" dxfId="0" operator="containsText" stopIfTrue="1" text="Výrobce">
      <formula>NOT(ISERROR(SEARCH("Výrobce",J14)))</formula>
    </cfRule>
  </conditionalFormatting>
  <conditionalFormatting sqref="L14">
    <cfRule type="containsText" priority="4" dxfId="0" operator="containsText" stopIfTrue="1" text="Země">
      <formula>NOT(ISERROR(SEARCH("Země",L14)))</formula>
    </cfRule>
  </conditionalFormatting>
  <conditionalFormatting sqref="C15:C43">
    <cfRule type="containsText" priority="3" dxfId="2" operator="containsText" stopIfTrue="1" text="Odrůda">
      <formula>NOT(ISERROR(SEARCH("Odrůda",C15)))</formula>
    </cfRule>
  </conditionalFormatting>
  <conditionalFormatting sqref="J15:J43">
    <cfRule type="containsText" priority="2" dxfId="0" operator="containsText" stopIfTrue="1" text="Výrobce">
      <formula>NOT(ISERROR(SEARCH("Výrobce",J15)))</formula>
    </cfRule>
  </conditionalFormatting>
  <conditionalFormatting sqref="L15:L43">
    <cfRule type="containsText" priority="1" dxfId="0" operator="containsText" stopIfTrue="1" text="Země">
      <formula>NOT(ISERROR(SEARCH("Země",L15)))</formula>
    </cfRule>
  </conditionalFormatting>
  <dataValidations count="9">
    <dataValidation allowBlank="1" showInputMessage="1" showErrorMessage="1" prompt="Zadejte název Vaší společnosti a vyplňte všechny údaje v řádcích 3 - 10" sqref="L2:Q2"/>
    <dataValidation type="list" allowBlank="1" showInputMessage="1" showErrorMessage="1" prompt="Zadejte PŘIHLAŠOVATELE (výrobce, prodejce nebo dovozce)&#10;&#10;Pokud jste se soutěží zúčastnili v roce 2013, vyberte název své společnosti ze seznamu - viz šipka napravo&#10;&#10;" error="Zadejte název ze seznamu přihlašovatelů nebo vyplňte pole Nový soutěžící" sqref="G2:K2">
      <formula1>$W$1:$W$109</formula1>
    </dataValidation>
    <dataValidation allowBlank="1" showInputMessage="1" showErrorMessage="1" prompt="Vyplňte i v případě, že jste se již loni soutěží účastnili.&#10;" sqref="L3 G3:G6"/>
    <dataValidation type="whole" allowBlank="1" showInputMessage="1" showErrorMessage="1" prompt="Zadejte ročník ve formátu čísla!" sqref="E14:E43">
      <formula1>1960</formula1>
      <formula2>2014</formula2>
    </dataValidation>
    <dataValidation allowBlank="1" showInputMessage="1" showErrorMessage="1" prompt="údaje v řádcích 7-10 jsou povinné pouze pro nové přihlašovatele" sqref="G7:K10"/>
    <dataValidation type="list" allowBlank="1" showInputMessage="1" showErrorMessage="1" prompt="Vyberte výrobce ze seznamu - viz. šipka napravo&#10;Pokud v seznamu není, doplňte jako poslední hodnotu ve sloupci U" error="Vámi zadaný výrobce  musí být vybrán ze seznamu. Pokud v seznamu není, doplňte jako poslední hodnotu ve sloupci U" sqref="J14:J43">
      <formula1>$U$1:$U$419</formula1>
    </dataValidation>
    <dataValidation type="list" allowBlank="1" showInputMessage="1" showErrorMessage="1" prompt="Vyberte odrůdu ze seznamu - viz šipka napravo&#10;&#10;Kategorie se pak doplní automaticky" error="Vyberte soutěžní odrůdu ze seznamu !" sqref="C14:C43">
      <formula1>$AB$1:$AB$50</formula1>
    </dataValidation>
    <dataValidation type="list" allowBlank="1" showInputMessage="1" showErrorMessage="1" sqref="M14:M43">
      <formula1>$Z$1:$Z$43</formula1>
    </dataValidation>
    <dataValidation type="list" allowBlank="1" showInputMessage="1" showErrorMessage="1" prompt="Vyberte zemi ze seznamu - viz. šipka vpravo" error="Pokud země původu není v seznamu, můžeze ji doplnit do sloupce Y na konec seznamu" sqref="L14:L43">
      <formula1>$Y$1:$Y$43</formula1>
    </dataValidation>
  </dataValidations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Kralova, Tana [JNJCZ]</dc:creator>
  <cp:keywords/>
  <dc:description/>
  <cp:lastModifiedBy>Demo</cp:lastModifiedBy>
  <dcterms:created xsi:type="dcterms:W3CDTF">2013-05-17T12:11:40Z</dcterms:created>
  <dcterms:modified xsi:type="dcterms:W3CDTF">2014-02-23T18:52:36Z</dcterms:modified>
  <cp:category/>
  <cp:version/>
  <cp:contentType/>
  <cp:contentStatus/>
</cp:coreProperties>
</file>